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60" windowHeight="8115" firstSheet="5" activeTab="5"/>
  </bookViews>
  <sheets>
    <sheet name="_5_Results_Week1" sheetId="1" state="hidden" r:id="rId1"/>
    <sheet name="Places Week 1" sheetId="2" r:id="rId2"/>
    <sheet name="Places Week 2" sheetId="12" r:id="rId3"/>
    <sheet name="Places Week 3" sheetId="13" r:id="rId4"/>
    <sheet name="Places Week 4" sheetId="15" r:id="rId5"/>
    <sheet name="5th Grade Places Overall" sheetId="14" r:id="rId6"/>
    <sheet name="50M Hurdles" sheetId="3" r:id="rId7"/>
    <sheet name="100M" sheetId="5" r:id="rId8"/>
    <sheet name="200M" sheetId="7" r:id="rId9"/>
    <sheet name="400M" sheetId="8" r:id="rId10"/>
    <sheet name="Long Jump" sheetId="6" r:id="rId11"/>
    <sheet name="Shot Put" sheetId="9" r:id="rId12"/>
    <sheet name="High Jump" sheetId="10" r:id="rId13"/>
  </sheets>
  <definedNames>
    <definedName name="_5_Results_Week1" localSheetId="5">#REF!</definedName>
    <definedName name="_5_Results_Week1" localSheetId="2">#REF!</definedName>
    <definedName name="_5_Results_Week1" localSheetId="3">#REF!</definedName>
    <definedName name="_5_Results_Week1" localSheetId="4">#REF!</definedName>
    <definedName name="_5_Results_Week1">_5_Results_Week1!$A$1:$Q$79</definedName>
    <definedName name="_xlnm._FilterDatabase" localSheetId="0" hidden="1">_5_Results_Week1!$A$1:$Q$76</definedName>
    <definedName name="_xlnm._FilterDatabase" localSheetId="7" hidden="1">'100M'!$A$2:$M$77</definedName>
    <definedName name="_xlnm._FilterDatabase" localSheetId="8" hidden="1">'200M'!$A$2:$M$77</definedName>
    <definedName name="_xlnm._FilterDatabase" localSheetId="9" hidden="1">'400M'!$A$2:$M$77</definedName>
    <definedName name="_xlnm._FilterDatabase" localSheetId="6" hidden="1">'50M Hurdles'!$A$2:$M$77</definedName>
    <definedName name="_xlnm._FilterDatabase" localSheetId="12" hidden="1">'High Jump'!$A$2:$Y$77</definedName>
    <definedName name="_xlnm._FilterDatabase" localSheetId="10" hidden="1">'Long Jump'!$A$2:$Y$77</definedName>
    <definedName name="_xlnm._FilterDatabase" localSheetId="11" hidden="1">'Shot Put'!$A$2:$Y$77</definedName>
  </definedNames>
  <calcPr calcId="125725"/>
</workbook>
</file>

<file path=xl/calcChain.xml><?xml version="1.0" encoding="utf-8"?>
<calcChain xmlns="http://schemas.openxmlformats.org/spreadsheetml/2006/main">
  <c r="L10" i="8"/>
  <c r="M10" s="1"/>
  <c r="L24"/>
  <c r="M24" s="1"/>
  <c r="L30"/>
  <c r="M30" s="1"/>
  <c r="L41"/>
  <c r="M41" s="1"/>
  <c r="L43"/>
  <c r="M43" s="1"/>
  <c r="L49"/>
  <c r="M49" s="1"/>
  <c r="L55"/>
  <c r="M55" s="1"/>
  <c r="L59"/>
  <c r="M59" s="1"/>
  <c r="L62"/>
  <c r="M62" s="1"/>
  <c r="L72"/>
  <c r="M72" s="1"/>
  <c r="L73"/>
  <c r="M73" s="1"/>
  <c r="L67"/>
  <c r="M67" s="1"/>
  <c r="L65"/>
  <c r="M65" s="1"/>
  <c r="L58"/>
  <c r="M58" s="1"/>
  <c r="L57"/>
  <c r="M57" s="1"/>
  <c r="L47"/>
  <c r="M47" s="1"/>
  <c r="L39"/>
  <c r="M39" s="1"/>
  <c r="L38"/>
  <c r="M38" s="1"/>
  <c r="L35"/>
  <c r="M35" s="1"/>
  <c r="L33"/>
  <c r="M33" s="1"/>
  <c r="L29"/>
  <c r="M29" s="1"/>
  <c r="L27"/>
  <c r="M27" s="1"/>
  <c r="L25"/>
  <c r="M25" s="1"/>
  <c r="L23"/>
  <c r="M23" s="1"/>
  <c r="L15"/>
  <c r="M15" s="1"/>
  <c r="L12"/>
  <c r="M12" s="1"/>
  <c r="L11"/>
  <c r="M11" s="1"/>
  <c r="L9"/>
  <c r="M9" s="1"/>
  <c r="T77" i="10"/>
  <c r="S77"/>
  <c r="R77"/>
  <c r="Q77"/>
  <c r="T76"/>
  <c r="S76"/>
  <c r="R76"/>
  <c r="Q76"/>
  <c r="T75"/>
  <c r="S75"/>
  <c r="R75"/>
  <c r="Q75"/>
  <c r="T74"/>
  <c r="S74"/>
  <c r="R74"/>
  <c r="Q74"/>
  <c r="T73"/>
  <c r="S73"/>
  <c r="R73"/>
  <c r="Q73"/>
  <c r="T72"/>
  <c r="S72"/>
  <c r="R72"/>
  <c r="Q72"/>
  <c r="T71"/>
  <c r="S71"/>
  <c r="R71"/>
  <c r="Q71"/>
  <c r="T70"/>
  <c r="S70"/>
  <c r="R70"/>
  <c r="Q70"/>
  <c r="T69"/>
  <c r="S69"/>
  <c r="R69"/>
  <c r="Q69"/>
  <c r="T68"/>
  <c r="S68"/>
  <c r="R68"/>
  <c r="Q68"/>
  <c r="T67"/>
  <c r="S67"/>
  <c r="R67"/>
  <c r="Q67"/>
  <c r="T66"/>
  <c r="S66"/>
  <c r="R66"/>
  <c r="Q66"/>
  <c r="T65"/>
  <c r="S65"/>
  <c r="R65"/>
  <c r="Q65"/>
  <c r="T64"/>
  <c r="S64"/>
  <c r="R64"/>
  <c r="Q64"/>
  <c r="T63"/>
  <c r="S63"/>
  <c r="R63"/>
  <c r="Q63"/>
  <c r="T62"/>
  <c r="S62"/>
  <c r="R62"/>
  <c r="Q62"/>
  <c r="T61"/>
  <c r="S61"/>
  <c r="R61"/>
  <c r="Q61"/>
  <c r="T60"/>
  <c r="S60"/>
  <c r="R60"/>
  <c r="Q60"/>
  <c r="T59"/>
  <c r="S59"/>
  <c r="R59"/>
  <c r="Q59"/>
  <c r="T58"/>
  <c r="S58"/>
  <c r="R58"/>
  <c r="Q58"/>
  <c r="T57"/>
  <c r="S57"/>
  <c r="R57"/>
  <c r="Q57"/>
  <c r="T56"/>
  <c r="S56"/>
  <c r="R56"/>
  <c r="Q56"/>
  <c r="T55"/>
  <c r="S55"/>
  <c r="R55"/>
  <c r="Q55"/>
  <c r="T54"/>
  <c r="S54"/>
  <c r="R54"/>
  <c r="Q54"/>
  <c r="T53"/>
  <c r="S53"/>
  <c r="R53"/>
  <c r="Q53"/>
  <c r="T52"/>
  <c r="S52"/>
  <c r="R52"/>
  <c r="Q52"/>
  <c r="T51"/>
  <c r="S51"/>
  <c r="R51"/>
  <c r="Q51"/>
  <c r="T50"/>
  <c r="S50"/>
  <c r="R50"/>
  <c r="Q50"/>
  <c r="T49"/>
  <c r="S49"/>
  <c r="R49"/>
  <c r="Q49"/>
  <c r="T48"/>
  <c r="S48"/>
  <c r="R48"/>
  <c r="Q48"/>
  <c r="T47"/>
  <c r="S47"/>
  <c r="R47"/>
  <c r="Q47"/>
  <c r="T46"/>
  <c r="S46"/>
  <c r="R46"/>
  <c r="Q46"/>
  <c r="T45"/>
  <c r="S45"/>
  <c r="R45"/>
  <c r="Q45"/>
  <c r="T44"/>
  <c r="S44"/>
  <c r="R44"/>
  <c r="Q44"/>
  <c r="T43"/>
  <c r="S43"/>
  <c r="R43"/>
  <c r="Q43"/>
  <c r="T42"/>
  <c r="S42"/>
  <c r="R42"/>
  <c r="Q42"/>
  <c r="T41"/>
  <c r="S41"/>
  <c r="R41"/>
  <c r="Q41"/>
  <c r="T40"/>
  <c r="S40"/>
  <c r="R40"/>
  <c r="Q40"/>
  <c r="T39"/>
  <c r="S39"/>
  <c r="R39"/>
  <c r="Q39"/>
  <c r="T38"/>
  <c r="S38"/>
  <c r="R38"/>
  <c r="Q38"/>
  <c r="T37"/>
  <c r="S37"/>
  <c r="R37"/>
  <c r="Q37"/>
  <c r="T36"/>
  <c r="S36"/>
  <c r="R36"/>
  <c r="Q36"/>
  <c r="T35"/>
  <c r="S35"/>
  <c r="R35"/>
  <c r="Q35"/>
  <c r="T34"/>
  <c r="S34"/>
  <c r="R34"/>
  <c r="Q34"/>
  <c r="T33"/>
  <c r="S33"/>
  <c r="R33"/>
  <c r="Q33"/>
  <c r="T32"/>
  <c r="S32"/>
  <c r="R32"/>
  <c r="Q32"/>
  <c r="T31"/>
  <c r="S31"/>
  <c r="R31"/>
  <c r="Q31"/>
  <c r="T30"/>
  <c r="S30"/>
  <c r="R30"/>
  <c r="Q30"/>
  <c r="T29"/>
  <c r="S29"/>
  <c r="R29"/>
  <c r="Q29"/>
  <c r="T28"/>
  <c r="S28"/>
  <c r="R28"/>
  <c r="Q28"/>
  <c r="T27"/>
  <c r="S27"/>
  <c r="R27"/>
  <c r="Q27"/>
  <c r="T26"/>
  <c r="S26"/>
  <c r="R26"/>
  <c r="Q26"/>
  <c r="T25"/>
  <c r="S25"/>
  <c r="R25"/>
  <c r="Q25"/>
  <c r="T24"/>
  <c r="S24"/>
  <c r="R24"/>
  <c r="Q24"/>
  <c r="T23"/>
  <c r="S23"/>
  <c r="R23"/>
  <c r="Q23"/>
  <c r="T22"/>
  <c r="S22"/>
  <c r="R22"/>
  <c r="Q22"/>
  <c r="T21"/>
  <c r="S21"/>
  <c r="R21"/>
  <c r="Q21"/>
  <c r="T20"/>
  <c r="S20"/>
  <c r="R20"/>
  <c r="Q20"/>
  <c r="T19"/>
  <c r="S19"/>
  <c r="R19"/>
  <c r="Q19"/>
  <c r="T18"/>
  <c r="S18"/>
  <c r="R18"/>
  <c r="Q18"/>
  <c r="T17"/>
  <c r="S17"/>
  <c r="R17"/>
  <c r="Q17"/>
  <c r="T16"/>
  <c r="S16"/>
  <c r="R16"/>
  <c r="Q16"/>
  <c r="T15"/>
  <c r="S15"/>
  <c r="R15"/>
  <c r="Q15"/>
  <c r="T14"/>
  <c r="S14"/>
  <c r="R14"/>
  <c r="Q14"/>
  <c r="T13"/>
  <c r="S13"/>
  <c r="R13"/>
  <c r="Q13"/>
  <c r="T12"/>
  <c r="S12"/>
  <c r="R12"/>
  <c r="Q12"/>
  <c r="T11"/>
  <c r="S11"/>
  <c r="R11"/>
  <c r="Q11"/>
  <c r="T10"/>
  <c r="S10"/>
  <c r="R10"/>
  <c r="Q10"/>
  <c r="T9"/>
  <c r="S9"/>
  <c r="R9"/>
  <c r="Q9"/>
  <c r="T8"/>
  <c r="S8"/>
  <c r="R8"/>
  <c r="Q8"/>
  <c r="T7"/>
  <c r="S7"/>
  <c r="R7"/>
  <c r="Q7"/>
  <c r="T6"/>
  <c r="S6"/>
  <c r="R6"/>
  <c r="Q6"/>
  <c r="T5"/>
  <c r="S5"/>
  <c r="R5"/>
  <c r="Q5"/>
  <c r="T4"/>
  <c r="S4"/>
  <c r="R4"/>
  <c r="Q4"/>
  <c r="T3"/>
  <c r="S3"/>
  <c r="R3"/>
  <c r="Q3"/>
  <c r="T77" i="9"/>
  <c r="S77"/>
  <c r="R77"/>
  <c r="Q77"/>
  <c r="T76"/>
  <c r="S76"/>
  <c r="R76"/>
  <c r="Q76"/>
  <c r="T75"/>
  <c r="S75"/>
  <c r="R75"/>
  <c r="Q75"/>
  <c r="T74"/>
  <c r="S74"/>
  <c r="R74"/>
  <c r="Q74"/>
  <c r="T73"/>
  <c r="S73"/>
  <c r="R73"/>
  <c r="Q73"/>
  <c r="T72"/>
  <c r="S72"/>
  <c r="R72"/>
  <c r="Q72"/>
  <c r="T71"/>
  <c r="S71"/>
  <c r="R71"/>
  <c r="Q71"/>
  <c r="T70"/>
  <c r="S70"/>
  <c r="R70"/>
  <c r="Q70"/>
  <c r="T69"/>
  <c r="S69"/>
  <c r="R69"/>
  <c r="Q69"/>
  <c r="T68"/>
  <c r="S68"/>
  <c r="R68"/>
  <c r="Q68"/>
  <c r="T67"/>
  <c r="S67"/>
  <c r="R67"/>
  <c r="Q67"/>
  <c r="T66"/>
  <c r="S66"/>
  <c r="R66"/>
  <c r="Q66"/>
  <c r="T65"/>
  <c r="S65"/>
  <c r="R65"/>
  <c r="Q65"/>
  <c r="T64"/>
  <c r="S64"/>
  <c r="R64"/>
  <c r="Q64"/>
  <c r="T63"/>
  <c r="S63"/>
  <c r="R63"/>
  <c r="Q63"/>
  <c r="T62"/>
  <c r="S62"/>
  <c r="R62"/>
  <c r="Q62"/>
  <c r="T61"/>
  <c r="S61"/>
  <c r="R61"/>
  <c r="Q61"/>
  <c r="T60"/>
  <c r="S60"/>
  <c r="R60"/>
  <c r="Q60"/>
  <c r="T59"/>
  <c r="S59"/>
  <c r="R59"/>
  <c r="Q59"/>
  <c r="T58"/>
  <c r="S58"/>
  <c r="R58"/>
  <c r="Q58"/>
  <c r="T57"/>
  <c r="S57"/>
  <c r="R57"/>
  <c r="Q57"/>
  <c r="T56"/>
  <c r="S56"/>
  <c r="R56"/>
  <c r="Q56"/>
  <c r="T55"/>
  <c r="S55"/>
  <c r="R55"/>
  <c r="Q55"/>
  <c r="T54"/>
  <c r="S54"/>
  <c r="R54"/>
  <c r="Q54"/>
  <c r="T53"/>
  <c r="S53"/>
  <c r="R53"/>
  <c r="Q53"/>
  <c r="T52"/>
  <c r="S52"/>
  <c r="R52"/>
  <c r="Q52"/>
  <c r="T51"/>
  <c r="S51"/>
  <c r="R51"/>
  <c r="Q51"/>
  <c r="T50"/>
  <c r="S50"/>
  <c r="R50"/>
  <c r="Q50"/>
  <c r="T49"/>
  <c r="S49"/>
  <c r="R49"/>
  <c r="Q49"/>
  <c r="T48"/>
  <c r="S48"/>
  <c r="R48"/>
  <c r="Q48"/>
  <c r="T47"/>
  <c r="S47"/>
  <c r="R47"/>
  <c r="Q47"/>
  <c r="T46"/>
  <c r="S46"/>
  <c r="R46"/>
  <c r="Q46"/>
  <c r="T45"/>
  <c r="S45"/>
  <c r="R45"/>
  <c r="Q45"/>
  <c r="T44"/>
  <c r="S44"/>
  <c r="R44"/>
  <c r="Q44"/>
  <c r="T43"/>
  <c r="S43"/>
  <c r="R43"/>
  <c r="Q43"/>
  <c r="T42"/>
  <c r="S42"/>
  <c r="R42"/>
  <c r="Q42"/>
  <c r="T41"/>
  <c r="S41"/>
  <c r="R41"/>
  <c r="Q41"/>
  <c r="T40"/>
  <c r="S40"/>
  <c r="R40"/>
  <c r="Q40"/>
  <c r="T39"/>
  <c r="S39"/>
  <c r="R39"/>
  <c r="Q39"/>
  <c r="T38"/>
  <c r="S38"/>
  <c r="R38"/>
  <c r="Q38"/>
  <c r="T37"/>
  <c r="S37"/>
  <c r="R37"/>
  <c r="Q37"/>
  <c r="T36"/>
  <c r="S36"/>
  <c r="R36"/>
  <c r="Q36"/>
  <c r="T35"/>
  <c r="S35"/>
  <c r="R35"/>
  <c r="Q35"/>
  <c r="T34"/>
  <c r="S34"/>
  <c r="R34"/>
  <c r="Q34"/>
  <c r="T33"/>
  <c r="S33"/>
  <c r="R33"/>
  <c r="Q33"/>
  <c r="T32"/>
  <c r="S32"/>
  <c r="R32"/>
  <c r="Q32"/>
  <c r="T31"/>
  <c r="S31"/>
  <c r="R31"/>
  <c r="Q31"/>
  <c r="T30"/>
  <c r="S30"/>
  <c r="R30"/>
  <c r="Q30"/>
  <c r="T29"/>
  <c r="S29"/>
  <c r="R29"/>
  <c r="Q29"/>
  <c r="T28"/>
  <c r="S28"/>
  <c r="R28"/>
  <c r="Q28"/>
  <c r="T27"/>
  <c r="S27"/>
  <c r="R27"/>
  <c r="Q27"/>
  <c r="T26"/>
  <c r="S26"/>
  <c r="R26"/>
  <c r="Q26"/>
  <c r="T25"/>
  <c r="S25"/>
  <c r="R25"/>
  <c r="Q25"/>
  <c r="T24"/>
  <c r="S24"/>
  <c r="R24"/>
  <c r="Q24"/>
  <c r="T23"/>
  <c r="S23"/>
  <c r="R23"/>
  <c r="Q23"/>
  <c r="T22"/>
  <c r="S22"/>
  <c r="R22"/>
  <c r="Q22"/>
  <c r="T21"/>
  <c r="S21"/>
  <c r="R21"/>
  <c r="Q21"/>
  <c r="T20"/>
  <c r="S20"/>
  <c r="R20"/>
  <c r="Q20"/>
  <c r="T19"/>
  <c r="S19"/>
  <c r="R19"/>
  <c r="Q19"/>
  <c r="T18"/>
  <c r="S18"/>
  <c r="R18"/>
  <c r="Q18"/>
  <c r="T17"/>
  <c r="S17"/>
  <c r="R17"/>
  <c r="Q17"/>
  <c r="T16"/>
  <c r="S16"/>
  <c r="R16"/>
  <c r="Q16"/>
  <c r="T15"/>
  <c r="S15"/>
  <c r="R15"/>
  <c r="Q15"/>
  <c r="T14"/>
  <c r="S14"/>
  <c r="R14"/>
  <c r="Q14"/>
  <c r="T13"/>
  <c r="S13"/>
  <c r="R13"/>
  <c r="Q13"/>
  <c r="T12"/>
  <c r="S12"/>
  <c r="R12"/>
  <c r="Q12"/>
  <c r="T11"/>
  <c r="S11"/>
  <c r="R11"/>
  <c r="Q11"/>
  <c r="T10"/>
  <c r="S10"/>
  <c r="R10"/>
  <c r="Q10"/>
  <c r="T9"/>
  <c r="S9"/>
  <c r="R9"/>
  <c r="Q9"/>
  <c r="T8"/>
  <c r="S8"/>
  <c r="R8"/>
  <c r="Q8"/>
  <c r="T7"/>
  <c r="S7"/>
  <c r="R7"/>
  <c r="Q7"/>
  <c r="T6"/>
  <c r="S6"/>
  <c r="R6"/>
  <c r="Q6"/>
  <c r="T5"/>
  <c r="S5"/>
  <c r="R5"/>
  <c r="Q5"/>
  <c r="T4"/>
  <c r="S4"/>
  <c r="R4"/>
  <c r="Q4"/>
  <c r="T3"/>
  <c r="S3"/>
  <c r="R3"/>
  <c r="Q3"/>
  <c r="S4" i="6"/>
  <c r="T4"/>
  <c r="S5"/>
  <c r="T5"/>
  <c r="S6"/>
  <c r="T6"/>
  <c r="S7"/>
  <c r="T7"/>
  <c r="S8"/>
  <c r="T8"/>
  <c r="S9"/>
  <c r="T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3"/>
  <c r="T23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S35"/>
  <c r="T35"/>
  <c r="S36"/>
  <c r="T36"/>
  <c r="S37"/>
  <c r="T37"/>
  <c r="S38"/>
  <c r="T38"/>
  <c r="S39"/>
  <c r="T39"/>
  <c r="S40"/>
  <c r="T40"/>
  <c r="S41"/>
  <c r="T41"/>
  <c r="S42"/>
  <c r="T42"/>
  <c r="S43"/>
  <c r="T43"/>
  <c r="S44"/>
  <c r="T44"/>
  <c r="S45"/>
  <c r="T45"/>
  <c r="S46"/>
  <c r="T46"/>
  <c r="S47"/>
  <c r="T47"/>
  <c r="S48"/>
  <c r="T48"/>
  <c r="S49"/>
  <c r="T49"/>
  <c r="S50"/>
  <c r="T50"/>
  <c r="S51"/>
  <c r="T51"/>
  <c r="S52"/>
  <c r="T52"/>
  <c r="S53"/>
  <c r="T53"/>
  <c r="S54"/>
  <c r="T54"/>
  <c r="S55"/>
  <c r="T55"/>
  <c r="S56"/>
  <c r="T56"/>
  <c r="S57"/>
  <c r="T57"/>
  <c r="S58"/>
  <c r="T58"/>
  <c r="S59"/>
  <c r="T59"/>
  <c r="S60"/>
  <c r="T60"/>
  <c r="S61"/>
  <c r="T61"/>
  <c r="S62"/>
  <c r="T62"/>
  <c r="S63"/>
  <c r="T63"/>
  <c r="S64"/>
  <c r="T64"/>
  <c r="S65"/>
  <c r="T65"/>
  <c r="S66"/>
  <c r="T66"/>
  <c r="S67"/>
  <c r="T67"/>
  <c r="S68"/>
  <c r="T68"/>
  <c r="S69"/>
  <c r="T69"/>
  <c r="S70"/>
  <c r="T70"/>
  <c r="S71"/>
  <c r="T71"/>
  <c r="S72"/>
  <c r="T72"/>
  <c r="S73"/>
  <c r="T73"/>
  <c r="S74"/>
  <c r="T74"/>
  <c r="S75"/>
  <c r="T75"/>
  <c r="S76"/>
  <c r="T76"/>
  <c r="S77"/>
  <c r="T77"/>
  <c r="Q4"/>
  <c r="R4"/>
  <c r="Q5"/>
  <c r="R5"/>
  <c r="Q6"/>
  <c r="R6"/>
  <c r="Q7"/>
  <c r="R7"/>
  <c r="Q8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45"/>
  <c r="R45"/>
  <c r="Q46"/>
  <c r="R46"/>
  <c r="Q47"/>
  <c r="R47"/>
  <c r="Q48"/>
  <c r="R48"/>
  <c r="Q49"/>
  <c r="R49"/>
  <c r="Q50"/>
  <c r="R50"/>
  <c r="Q51"/>
  <c r="R51"/>
  <c r="Q52"/>
  <c r="R52"/>
  <c r="Q53"/>
  <c r="R53"/>
  <c r="Q54"/>
  <c r="R54"/>
  <c r="Q55"/>
  <c r="R55"/>
  <c r="Q56"/>
  <c r="R56"/>
  <c r="Q57"/>
  <c r="R57"/>
  <c r="Q58"/>
  <c r="R58"/>
  <c r="Q59"/>
  <c r="R59"/>
  <c r="Q60"/>
  <c r="R60"/>
  <c r="Q61"/>
  <c r="R61"/>
  <c r="Q62"/>
  <c r="R62"/>
  <c r="Q63"/>
  <c r="R63"/>
  <c r="Q64"/>
  <c r="R64"/>
  <c r="Q65"/>
  <c r="R65"/>
  <c r="Q66"/>
  <c r="R66"/>
  <c r="Q67"/>
  <c r="R67"/>
  <c r="Q68"/>
  <c r="R68"/>
  <c r="Q69"/>
  <c r="R69"/>
  <c r="Q70"/>
  <c r="R70"/>
  <c r="Q71"/>
  <c r="R71"/>
  <c r="Q72"/>
  <c r="R72"/>
  <c r="Q73"/>
  <c r="R73"/>
  <c r="Q74"/>
  <c r="R74"/>
  <c r="Q75"/>
  <c r="R75"/>
  <c r="Q76"/>
  <c r="R76"/>
  <c r="Q77"/>
  <c r="R77"/>
  <c r="T3"/>
  <c r="S3"/>
  <c r="R3"/>
  <c r="Q3"/>
  <c r="L77" i="8"/>
  <c r="M77" s="1"/>
  <c r="L76"/>
  <c r="M76" s="1"/>
  <c r="L75"/>
  <c r="M75" s="1"/>
  <c r="L74"/>
  <c r="M74" s="1"/>
  <c r="L71"/>
  <c r="M71" s="1"/>
  <c r="L70"/>
  <c r="M70" s="1"/>
  <c r="L69"/>
  <c r="M69" s="1"/>
  <c r="L68"/>
  <c r="M68" s="1"/>
  <c r="L66"/>
  <c r="M66" s="1"/>
  <c r="L64"/>
  <c r="M64" s="1"/>
  <c r="L63"/>
  <c r="M63" s="1"/>
  <c r="L61"/>
  <c r="M61" s="1"/>
  <c r="L60"/>
  <c r="M60" s="1"/>
  <c r="L56"/>
  <c r="M56" s="1"/>
  <c r="L54"/>
  <c r="M54" s="1"/>
  <c r="L53"/>
  <c r="M53" s="1"/>
  <c r="L52"/>
  <c r="M52" s="1"/>
  <c r="L51"/>
  <c r="M51" s="1"/>
  <c r="L50"/>
  <c r="M50" s="1"/>
  <c r="L48"/>
  <c r="M48" s="1"/>
  <c r="L46"/>
  <c r="M46" s="1"/>
  <c r="L45"/>
  <c r="M45" s="1"/>
  <c r="L44"/>
  <c r="M44" s="1"/>
  <c r="L42"/>
  <c r="M42" s="1"/>
  <c r="L40"/>
  <c r="M40" s="1"/>
  <c r="L37"/>
  <c r="M37" s="1"/>
  <c r="L34"/>
  <c r="M34" s="1"/>
  <c r="L32"/>
  <c r="M32" s="1"/>
  <c r="L31"/>
  <c r="M31" s="1"/>
  <c r="L28"/>
  <c r="M28" s="1"/>
  <c r="L26"/>
  <c r="M26" s="1"/>
  <c r="L22"/>
  <c r="M22" s="1"/>
  <c r="L21"/>
  <c r="M21" s="1"/>
  <c r="L20"/>
  <c r="M20" s="1"/>
  <c r="L19"/>
  <c r="M19" s="1"/>
  <c r="L18"/>
  <c r="M18" s="1"/>
  <c r="L16"/>
  <c r="M16" s="1"/>
  <c r="L14"/>
  <c r="M14" s="1"/>
  <c r="L13"/>
  <c r="M13" s="1"/>
  <c r="L8"/>
  <c r="M8" s="1"/>
  <c r="L7"/>
  <c r="M7" s="1"/>
  <c r="L6"/>
  <c r="M6" s="1"/>
  <c r="L5"/>
  <c r="M5" s="1"/>
  <c r="L4"/>
  <c r="M4" s="1"/>
  <c r="L77" i="7"/>
  <c r="M77" s="1"/>
  <c r="L76"/>
  <c r="M76" s="1"/>
  <c r="L75"/>
  <c r="M75" s="1"/>
  <c r="L74"/>
  <c r="M74" s="1"/>
  <c r="L73"/>
  <c r="M73" s="1"/>
  <c r="L72"/>
  <c r="M72" s="1"/>
  <c r="L71"/>
  <c r="M71" s="1"/>
  <c r="L70"/>
  <c r="M70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61"/>
  <c r="M61" s="1"/>
  <c r="L60"/>
  <c r="M60" s="1"/>
  <c r="L59"/>
  <c r="M59" s="1"/>
  <c r="L58"/>
  <c r="M58" s="1"/>
  <c r="L57"/>
  <c r="M57" s="1"/>
  <c r="L56"/>
  <c r="M56" s="1"/>
  <c r="L55"/>
  <c r="M55" s="1"/>
  <c r="L54"/>
  <c r="M54" s="1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L4"/>
  <c r="M4" s="1"/>
  <c r="L3"/>
  <c r="M3" s="1"/>
  <c r="L77" i="5"/>
  <c r="M77" s="1"/>
  <c r="L76"/>
  <c r="M76" s="1"/>
  <c r="L75"/>
  <c r="M75" s="1"/>
  <c r="L74"/>
  <c r="M74" s="1"/>
  <c r="L73"/>
  <c r="M73" s="1"/>
  <c r="L72"/>
  <c r="M72" s="1"/>
  <c r="L71"/>
  <c r="M71" s="1"/>
  <c r="L70"/>
  <c r="M70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61"/>
  <c r="M61" s="1"/>
  <c r="L60"/>
  <c r="M60" s="1"/>
  <c r="L59"/>
  <c r="M59" s="1"/>
  <c r="L58"/>
  <c r="M58" s="1"/>
  <c r="L57"/>
  <c r="M57" s="1"/>
  <c r="L56"/>
  <c r="M56" s="1"/>
  <c r="L55"/>
  <c r="M55" s="1"/>
  <c r="L54"/>
  <c r="M54" s="1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L4"/>
  <c r="M4" s="1"/>
  <c r="L3"/>
  <c r="M3" s="1"/>
  <c r="L77" i="3"/>
  <c r="M77" s="1"/>
  <c r="L76"/>
  <c r="M76" s="1"/>
  <c r="L75"/>
  <c r="M75" s="1"/>
  <c r="L74"/>
  <c r="M74" s="1"/>
  <c r="L73"/>
  <c r="M73" s="1"/>
  <c r="L72"/>
  <c r="M72" s="1"/>
  <c r="L71"/>
  <c r="M71" s="1"/>
  <c r="L70"/>
  <c r="M70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61"/>
  <c r="M61" s="1"/>
  <c r="L60"/>
  <c r="M60" s="1"/>
  <c r="L59"/>
  <c r="M59" s="1"/>
  <c r="L58"/>
  <c r="M58" s="1"/>
  <c r="L57"/>
  <c r="M57" s="1"/>
  <c r="L56"/>
  <c r="M56" s="1"/>
  <c r="L55"/>
  <c r="M55" s="1"/>
  <c r="L54"/>
  <c r="M54" s="1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L4"/>
  <c r="M4" s="1"/>
  <c r="L3"/>
  <c r="M3" s="1"/>
  <c r="P12" i="1"/>
  <c r="P18"/>
  <c r="U76" i="6" l="1"/>
  <c r="V76" s="1"/>
  <c r="X76" s="1"/>
  <c r="Y76" s="1"/>
  <c r="U28"/>
  <c r="V28" s="1"/>
  <c r="X28" s="1"/>
  <c r="Y28" s="1"/>
  <c r="U12"/>
  <c r="V12" s="1"/>
  <c r="X12" s="1"/>
  <c r="Y12" s="1"/>
  <c r="U60"/>
  <c r="V60" s="1"/>
  <c r="X60" s="1"/>
  <c r="Y60" s="1"/>
  <c r="U44"/>
  <c r="V44" s="1"/>
  <c r="X44" s="1"/>
  <c r="Y44" s="1"/>
  <c r="U72"/>
  <c r="V72" s="1"/>
  <c r="X72" s="1"/>
  <c r="Y72" s="1"/>
  <c r="U68"/>
  <c r="U64"/>
  <c r="V64" s="1"/>
  <c r="X64" s="1"/>
  <c r="Y64" s="1"/>
  <c r="U56"/>
  <c r="U52"/>
  <c r="V52" s="1"/>
  <c r="X52" s="1"/>
  <c r="Y52" s="1"/>
  <c r="U48"/>
  <c r="U40"/>
  <c r="U36"/>
  <c r="V36" s="1"/>
  <c r="X36" s="1"/>
  <c r="Y36" s="1"/>
  <c r="U32"/>
  <c r="V32" s="1"/>
  <c r="X32" s="1"/>
  <c r="Y32" s="1"/>
  <c r="U24"/>
  <c r="V24" s="1"/>
  <c r="X24" s="1"/>
  <c r="Y24" s="1"/>
  <c r="U20"/>
  <c r="V20" s="1"/>
  <c r="X20" s="1"/>
  <c r="Y20" s="1"/>
  <c r="U16"/>
  <c r="V16" s="1"/>
  <c r="X16" s="1"/>
  <c r="Y16" s="1"/>
  <c r="U8"/>
  <c r="V8" s="1"/>
  <c r="X8" s="1"/>
  <c r="Y8" s="1"/>
  <c r="U4"/>
  <c r="V4" s="1"/>
  <c r="X4" s="1"/>
  <c r="Y4" s="1"/>
  <c r="U4" i="9"/>
  <c r="U6"/>
  <c r="V6" s="1"/>
  <c r="X6" s="1"/>
  <c r="Y6" s="1"/>
  <c r="U8"/>
  <c r="V8" s="1"/>
  <c r="X8" s="1"/>
  <c r="Y8" s="1"/>
  <c r="U9"/>
  <c r="V9" s="1"/>
  <c r="U11"/>
  <c r="U13"/>
  <c r="V13" s="1"/>
  <c r="X13" s="1"/>
  <c r="Y13" s="1"/>
  <c r="U15"/>
  <c r="V15" s="1"/>
  <c r="X15" s="1"/>
  <c r="Y15" s="1"/>
  <c r="U17"/>
  <c r="U19"/>
  <c r="V19" s="1"/>
  <c r="X19" s="1"/>
  <c r="U21"/>
  <c r="V21" s="1"/>
  <c r="X21" s="1"/>
  <c r="U23"/>
  <c r="V23" s="1"/>
  <c r="X23" s="1"/>
  <c r="Y23" s="1"/>
  <c r="U25"/>
  <c r="V25" s="1"/>
  <c r="U27"/>
  <c r="V27" s="1"/>
  <c r="U29"/>
  <c r="V29" s="1"/>
  <c r="X29" s="1"/>
  <c r="Y29" s="1"/>
  <c r="U31"/>
  <c r="V31" s="1"/>
  <c r="X31" s="1"/>
  <c r="Y31" s="1"/>
  <c r="U33"/>
  <c r="U34"/>
  <c r="V34" s="1"/>
  <c r="X34" s="1"/>
  <c r="Y34" s="1"/>
  <c r="U36"/>
  <c r="U38"/>
  <c r="V38" s="1"/>
  <c r="X38" s="1"/>
  <c r="Y38" s="1"/>
  <c r="U40"/>
  <c r="U42"/>
  <c r="U44"/>
  <c r="V44" s="1"/>
  <c r="X44" s="1"/>
  <c r="Y44" s="1"/>
  <c r="U46"/>
  <c r="V46" s="1"/>
  <c r="X46" s="1"/>
  <c r="Y46" s="1"/>
  <c r="U47"/>
  <c r="V47" s="1"/>
  <c r="X47" s="1"/>
  <c r="Y47" s="1"/>
  <c r="U49"/>
  <c r="U51"/>
  <c r="V51" s="1"/>
  <c r="X51" s="1"/>
  <c r="Y51" s="1"/>
  <c r="U53"/>
  <c r="V53" s="1"/>
  <c r="X53" s="1"/>
  <c r="U55"/>
  <c r="V55" s="1"/>
  <c r="X55" s="1"/>
  <c r="Y55" s="1"/>
  <c r="U57"/>
  <c r="U58"/>
  <c r="V58" s="1"/>
  <c r="X58" s="1"/>
  <c r="Y58" s="1"/>
  <c r="U60"/>
  <c r="V60" s="1"/>
  <c r="X60" s="1"/>
  <c r="Y60" s="1"/>
  <c r="U62"/>
  <c r="U64"/>
  <c r="V64" s="1"/>
  <c r="X64" s="1"/>
  <c r="Y64" s="1"/>
  <c r="U66"/>
  <c r="V66" s="1"/>
  <c r="X66" s="1"/>
  <c r="U68"/>
  <c r="V68" s="1"/>
  <c r="X68" s="1"/>
  <c r="U70"/>
  <c r="U72"/>
  <c r="U74"/>
  <c r="V74" s="1"/>
  <c r="X74" s="1"/>
  <c r="Y74" s="1"/>
  <c r="U75"/>
  <c r="V75" s="1"/>
  <c r="X75" s="1"/>
  <c r="Y75" s="1"/>
  <c r="U76"/>
  <c r="U3"/>
  <c r="V3" s="1"/>
  <c r="U5"/>
  <c r="U7"/>
  <c r="V7" s="1"/>
  <c r="X7" s="1"/>
  <c r="U10"/>
  <c r="U12"/>
  <c r="U14"/>
  <c r="V14" s="1"/>
  <c r="U16"/>
  <c r="V16" s="1"/>
  <c r="X16" s="1"/>
  <c r="Y16" s="1"/>
  <c r="U18"/>
  <c r="U20"/>
  <c r="U22"/>
  <c r="V22" s="1"/>
  <c r="U24"/>
  <c r="V24" s="1"/>
  <c r="X24" s="1"/>
  <c r="Y24" s="1"/>
  <c r="U26"/>
  <c r="U28"/>
  <c r="V28" s="1"/>
  <c r="X28" s="1"/>
  <c r="Y28" s="1"/>
  <c r="U30"/>
  <c r="U32"/>
  <c r="V32" s="1"/>
  <c r="X32" s="1"/>
  <c r="Y32" s="1"/>
  <c r="U35"/>
  <c r="U37"/>
  <c r="V37" s="1"/>
  <c r="U39"/>
  <c r="V39" s="1"/>
  <c r="X39" s="1"/>
  <c r="Y39" s="1"/>
  <c r="U41"/>
  <c r="V41" s="1"/>
  <c r="X41" s="1"/>
  <c r="Y41" s="1"/>
  <c r="U43"/>
  <c r="V43" s="1"/>
  <c r="U45"/>
  <c r="U48"/>
  <c r="V48" s="1"/>
  <c r="X48" s="1"/>
  <c r="Y48" s="1"/>
  <c r="U50"/>
  <c r="V50" s="1"/>
  <c r="X50" s="1"/>
  <c r="Y50" s="1"/>
  <c r="U52"/>
  <c r="U54"/>
  <c r="V54" s="1"/>
  <c r="U56"/>
  <c r="V56" s="1"/>
  <c r="X56" s="1"/>
  <c r="Y56" s="1"/>
  <c r="U59"/>
  <c r="V59" s="1"/>
  <c r="X59" s="1"/>
  <c r="Y59" s="1"/>
  <c r="U61"/>
  <c r="U63"/>
  <c r="U65"/>
  <c r="V65" s="1"/>
  <c r="X65" s="1"/>
  <c r="U67"/>
  <c r="V67" s="1"/>
  <c r="X67" s="1"/>
  <c r="U69"/>
  <c r="U71"/>
  <c r="V71" s="1"/>
  <c r="X71" s="1"/>
  <c r="Y71" s="1"/>
  <c r="U73"/>
  <c r="V73" s="1"/>
  <c r="X73" s="1"/>
  <c r="U77"/>
  <c r="V77" s="1"/>
  <c r="X77" s="1"/>
  <c r="U58" i="6"/>
  <c r="V58" s="1"/>
  <c r="X58" s="1"/>
  <c r="Y58" s="1"/>
  <c r="U54"/>
  <c r="V54" s="1"/>
  <c r="U50"/>
  <c r="V50" s="1"/>
  <c r="X50" s="1"/>
  <c r="Y50" s="1"/>
  <c r="U38"/>
  <c r="V38" s="1"/>
  <c r="X38" s="1"/>
  <c r="Y38" s="1"/>
  <c r="U34"/>
  <c r="V34" s="1"/>
  <c r="U18"/>
  <c r="V18" s="1"/>
  <c r="X18" s="1"/>
  <c r="Y18" s="1"/>
  <c r="U14"/>
  <c r="V14" s="1"/>
  <c r="X14" s="1"/>
  <c r="U10"/>
  <c r="V10" s="1"/>
  <c r="X10" s="1"/>
  <c r="Y10" s="1"/>
  <c r="U6"/>
  <c r="V6" s="1"/>
  <c r="X6" s="1"/>
  <c r="Y6" s="1"/>
  <c r="U77"/>
  <c r="V77" s="1"/>
  <c r="X77" s="1"/>
  <c r="Y77" s="1"/>
  <c r="U75"/>
  <c r="V75" s="1"/>
  <c r="X75" s="1"/>
  <c r="Y75" s="1"/>
  <c r="U73"/>
  <c r="V73" s="1"/>
  <c r="X73" s="1"/>
  <c r="Y73" s="1"/>
  <c r="U71"/>
  <c r="V71" s="1"/>
  <c r="X71" s="1"/>
  <c r="Y71" s="1"/>
  <c r="U69"/>
  <c r="V69" s="1"/>
  <c r="X69" s="1"/>
  <c r="Y69" s="1"/>
  <c r="U67"/>
  <c r="V67" s="1"/>
  <c r="U65"/>
  <c r="V65" s="1"/>
  <c r="U63"/>
  <c r="V63" s="1"/>
  <c r="U61"/>
  <c r="V61" s="1"/>
  <c r="X61" s="1"/>
  <c r="Y61" s="1"/>
  <c r="U59"/>
  <c r="V59" s="1"/>
  <c r="X59" s="1"/>
  <c r="Y59" s="1"/>
  <c r="U57"/>
  <c r="U55"/>
  <c r="V55" s="1"/>
  <c r="X55" s="1"/>
  <c r="Y55" s="1"/>
  <c r="U53"/>
  <c r="V53" s="1"/>
  <c r="X53" s="1"/>
  <c r="Y53" s="1"/>
  <c r="U51"/>
  <c r="V51" s="1"/>
  <c r="X51" s="1"/>
  <c r="Y51" s="1"/>
  <c r="U49"/>
  <c r="V49" s="1"/>
  <c r="X49" s="1"/>
  <c r="Y49" s="1"/>
  <c r="U47"/>
  <c r="V47" s="1"/>
  <c r="X47" s="1"/>
  <c r="Y47" s="1"/>
  <c r="U45"/>
  <c r="V45" s="1"/>
  <c r="X45" s="1"/>
  <c r="Y45" s="1"/>
  <c r="U43"/>
  <c r="V43" s="1"/>
  <c r="X43" s="1"/>
  <c r="Y43" s="1"/>
  <c r="U41"/>
  <c r="V41" s="1"/>
  <c r="X41" s="1"/>
  <c r="Y41" s="1"/>
  <c r="U39"/>
  <c r="V39" s="1"/>
  <c r="X39" s="1"/>
  <c r="Y39" s="1"/>
  <c r="U37"/>
  <c r="V37" s="1"/>
  <c r="X37" s="1"/>
  <c r="Y37" s="1"/>
  <c r="U35"/>
  <c r="V35" s="1"/>
  <c r="X35" s="1"/>
  <c r="Y35" s="1"/>
  <c r="U33"/>
  <c r="V33" s="1"/>
  <c r="X33" s="1"/>
  <c r="Y33" s="1"/>
  <c r="U31"/>
  <c r="V31" s="1"/>
  <c r="X31" s="1"/>
  <c r="Y31" s="1"/>
  <c r="U29"/>
  <c r="V29" s="1"/>
  <c r="X29" s="1"/>
  <c r="Y29" s="1"/>
  <c r="U27"/>
  <c r="V27" s="1"/>
  <c r="X27" s="1"/>
  <c r="Y27" s="1"/>
  <c r="U25"/>
  <c r="V25" s="1"/>
  <c r="X25" s="1"/>
  <c r="Y25" s="1"/>
  <c r="U23"/>
  <c r="V23" s="1"/>
  <c r="X23" s="1"/>
  <c r="Y23" s="1"/>
  <c r="U21"/>
  <c r="U19"/>
  <c r="V19" s="1"/>
  <c r="X19" s="1"/>
  <c r="Y19" s="1"/>
  <c r="U17"/>
  <c r="V17" s="1"/>
  <c r="U15"/>
  <c r="V15" s="1"/>
  <c r="X15" s="1"/>
  <c r="Y15" s="1"/>
  <c r="U13"/>
  <c r="V13" s="1"/>
  <c r="X13" s="1"/>
  <c r="Y13" s="1"/>
  <c r="U11"/>
  <c r="V11" s="1"/>
  <c r="X11" s="1"/>
  <c r="Y11" s="1"/>
  <c r="U9"/>
  <c r="V9" s="1"/>
  <c r="X9" s="1"/>
  <c r="Y9" s="1"/>
  <c r="U7"/>
  <c r="U5"/>
  <c r="V5" s="1"/>
  <c r="X5" s="1"/>
  <c r="Y5" s="1"/>
  <c r="U74"/>
  <c r="V74" s="1"/>
  <c r="X74" s="1"/>
  <c r="Y74" s="1"/>
  <c r="U70"/>
  <c r="V70" s="1"/>
  <c r="U66"/>
  <c r="V66" s="1"/>
  <c r="U62"/>
  <c r="V62" s="1"/>
  <c r="U46"/>
  <c r="V46" s="1"/>
  <c r="X46" s="1"/>
  <c r="Y46" s="1"/>
  <c r="U42"/>
  <c r="V42" s="1"/>
  <c r="U30"/>
  <c r="V30" s="1"/>
  <c r="U26"/>
  <c r="V26" s="1"/>
  <c r="X26" s="1"/>
  <c r="Y26" s="1"/>
  <c r="U22"/>
  <c r="V22" s="1"/>
  <c r="X22" s="1"/>
  <c r="Y22" s="1"/>
  <c r="U3"/>
  <c r="V3" s="1"/>
  <c r="X3" s="1"/>
  <c r="Y3" s="1"/>
  <c r="U3" i="10"/>
  <c r="U4"/>
  <c r="V4" s="1"/>
  <c r="U5"/>
  <c r="V5" s="1"/>
  <c r="U6"/>
  <c r="U7"/>
  <c r="V7" s="1"/>
  <c r="U8"/>
  <c r="V8" s="1"/>
  <c r="U9"/>
  <c r="U10"/>
  <c r="U11"/>
  <c r="U12"/>
  <c r="V12" s="1"/>
  <c r="U13"/>
  <c r="U14"/>
  <c r="U15"/>
  <c r="U16"/>
  <c r="V16" s="1"/>
  <c r="X16" s="1"/>
  <c r="Y16" s="1"/>
  <c r="U17"/>
  <c r="U18"/>
  <c r="U19"/>
  <c r="U20"/>
  <c r="V20" s="1"/>
  <c r="X20" s="1"/>
  <c r="Y20" s="1"/>
  <c r="U21"/>
  <c r="U22"/>
  <c r="V22" s="1"/>
  <c r="X22" s="1"/>
  <c r="Y22" s="1"/>
  <c r="U23"/>
  <c r="V23" s="1"/>
  <c r="U24"/>
  <c r="V24" s="1"/>
  <c r="X24" s="1"/>
  <c r="Y24" s="1"/>
  <c r="U25"/>
  <c r="U26"/>
  <c r="U27"/>
  <c r="U28"/>
  <c r="V28" s="1"/>
  <c r="X28" s="1"/>
  <c r="Y28" s="1"/>
  <c r="U29"/>
  <c r="U30"/>
  <c r="U31"/>
  <c r="V31" s="1"/>
  <c r="X31" s="1"/>
  <c r="Y31" s="1"/>
  <c r="U32"/>
  <c r="V32" s="1"/>
  <c r="U33"/>
  <c r="U34"/>
  <c r="V34" s="1"/>
  <c r="X34" s="1"/>
  <c r="Y34" s="1"/>
  <c r="U35"/>
  <c r="U36"/>
  <c r="V36" s="1"/>
  <c r="X36" s="1"/>
  <c r="Y36" s="1"/>
  <c r="U37"/>
  <c r="V37" s="1"/>
  <c r="X37" s="1"/>
  <c r="U38"/>
  <c r="V38" s="1"/>
  <c r="U39"/>
  <c r="U40"/>
  <c r="V40" s="1"/>
  <c r="X40" s="1"/>
  <c r="U41"/>
  <c r="U42"/>
  <c r="V42" s="1"/>
  <c r="X42" s="1"/>
  <c r="U43"/>
  <c r="U44"/>
  <c r="V44" s="1"/>
  <c r="X44" s="1"/>
  <c r="Y44" s="1"/>
  <c r="U45"/>
  <c r="U46"/>
  <c r="U47"/>
  <c r="V47" s="1"/>
  <c r="U48"/>
  <c r="V48" s="1"/>
  <c r="X48" s="1"/>
  <c r="U49"/>
  <c r="U50"/>
  <c r="U51"/>
  <c r="U52"/>
  <c r="V52" s="1"/>
  <c r="X52" s="1"/>
  <c r="Y52" s="1"/>
  <c r="U53"/>
  <c r="V53" s="1"/>
  <c r="U54"/>
  <c r="U55"/>
  <c r="U56"/>
  <c r="V56" s="1"/>
  <c r="Y56" s="1"/>
  <c r="U57"/>
  <c r="U58"/>
  <c r="U59"/>
  <c r="U60"/>
  <c r="V60" s="1"/>
  <c r="X60" s="1"/>
  <c r="U61"/>
  <c r="U62"/>
  <c r="V62" s="1"/>
  <c r="U63"/>
  <c r="U64"/>
  <c r="V64" s="1"/>
  <c r="X64" s="1"/>
  <c r="Y64" s="1"/>
  <c r="U65"/>
  <c r="U66"/>
  <c r="U67"/>
  <c r="V67" s="1"/>
  <c r="U68"/>
  <c r="V68" s="1"/>
  <c r="X68" s="1"/>
  <c r="Y68" s="1"/>
  <c r="U69"/>
  <c r="U70"/>
  <c r="V70" s="1"/>
  <c r="Y70" s="1"/>
  <c r="U71"/>
  <c r="V71" s="1"/>
  <c r="X71" s="1"/>
  <c r="Y71" s="1"/>
  <c r="U72"/>
  <c r="V72" s="1"/>
  <c r="X72" s="1"/>
  <c r="Y72" s="1"/>
  <c r="U73"/>
  <c r="U74"/>
  <c r="U75"/>
  <c r="V75" s="1"/>
  <c r="U76"/>
  <c r="V76" s="1"/>
  <c r="X76" s="1"/>
  <c r="U77"/>
  <c r="X17" i="6"/>
  <c r="Y17" s="1"/>
  <c r="L17" i="8"/>
  <c r="M17" s="1"/>
  <c r="L36"/>
  <c r="M36" s="1"/>
  <c r="L3"/>
  <c r="M3" s="1"/>
  <c r="X4" i="10"/>
  <c r="Y4" s="1"/>
  <c r="X8"/>
  <c r="Y8" s="1"/>
  <c r="X12"/>
  <c r="Y12" s="1"/>
  <c r="X32"/>
  <c r="Y32" s="1"/>
  <c r="X3" i="9"/>
  <c r="Y3" s="1"/>
  <c r="X9"/>
  <c r="Y9" s="1"/>
  <c r="X37"/>
  <c r="Y37" s="1"/>
  <c r="X43"/>
  <c r="Y43" s="1"/>
  <c r="Y48" i="10" l="1"/>
  <c r="Y60"/>
  <c r="Y76"/>
  <c r="Y40"/>
  <c r="X56"/>
  <c r="V74"/>
  <c r="X74" s="1"/>
  <c r="Y74" s="1"/>
  <c r="V54"/>
  <c r="X54" s="1"/>
  <c r="Y54" s="1"/>
  <c r="V14"/>
  <c r="Y14" s="1"/>
  <c r="V6"/>
  <c r="X6" s="1"/>
  <c r="Y6" s="1"/>
  <c r="V63"/>
  <c r="X63" s="1"/>
  <c r="V55"/>
  <c r="X55" s="1"/>
  <c r="V51"/>
  <c r="X51" s="1"/>
  <c r="V43"/>
  <c r="X43" s="1"/>
  <c r="Y43" s="1"/>
  <c r="V35"/>
  <c r="X35" s="1"/>
  <c r="Y35" s="1"/>
  <c r="V15"/>
  <c r="X15" s="1"/>
  <c r="Y15" s="1"/>
  <c r="V77"/>
  <c r="V73"/>
  <c r="X73" s="1"/>
  <c r="Y73" s="1"/>
  <c r="V69"/>
  <c r="X69" s="1"/>
  <c r="Y69" s="1"/>
  <c r="V65"/>
  <c r="X65" s="1"/>
  <c r="Y65" s="1"/>
  <c r="V61"/>
  <c r="X61" s="1"/>
  <c r="Y61" s="1"/>
  <c r="V57"/>
  <c r="X57" s="1"/>
  <c r="V49"/>
  <c r="X49" s="1"/>
  <c r="Y49" s="1"/>
  <c r="V45"/>
  <c r="X45" s="1"/>
  <c r="V41"/>
  <c r="X41" s="1"/>
  <c r="Y41" s="1"/>
  <c r="V33"/>
  <c r="X33" s="1"/>
  <c r="Y33" s="1"/>
  <c r="V29"/>
  <c r="X29" s="1"/>
  <c r="Y29" s="1"/>
  <c r="V25"/>
  <c r="X25" s="1"/>
  <c r="Y25" s="1"/>
  <c r="V21"/>
  <c r="Y21" s="1"/>
  <c r="V17"/>
  <c r="X17" s="1"/>
  <c r="Y17" s="1"/>
  <c r="V13"/>
  <c r="Y13" s="1"/>
  <c r="V9"/>
  <c r="X9" s="1"/>
  <c r="Y9" s="1"/>
  <c r="X70"/>
  <c r="V66"/>
  <c r="X66" s="1"/>
  <c r="Y66" s="1"/>
  <c r="V58"/>
  <c r="X58" s="1"/>
  <c r="V50"/>
  <c r="X50" s="1"/>
  <c r="Y50" s="1"/>
  <c r="V46"/>
  <c r="X46" s="1"/>
  <c r="Y46" s="1"/>
  <c r="V30"/>
  <c r="X30" s="1"/>
  <c r="Y30" s="1"/>
  <c r="V26"/>
  <c r="X26" s="1"/>
  <c r="Y26" s="1"/>
  <c r="V18"/>
  <c r="X18" s="1"/>
  <c r="Y18" s="1"/>
  <c r="V10"/>
  <c r="X10" s="1"/>
  <c r="Y10" s="1"/>
  <c r="V59"/>
  <c r="X59" s="1"/>
  <c r="V39"/>
  <c r="Y39" s="1"/>
  <c r="V27"/>
  <c r="X27" s="1"/>
  <c r="Y27" s="1"/>
  <c r="V19"/>
  <c r="X19" s="1"/>
  <c r="Y19" s="1"/>
  <c r="V11"/>
  <c r="X11" s="1"/>
  <c r="Y11" s="1"/>
  <c r="V3"/>
  <c r="X3" s="1"/>
  <c r="Y3" s="1"/>
  <c r="Y42"/>
  <c r="Y37"/>
  <c r="Y67" i="9"/>
  <c r="Y53"/>
  <c r="X14"/>
  <c r="Y14" s="1"/>
  <c r="V69"/>
  <c r="X69" s="1"/>
  <c r="Y69" s="1"/>
  <c r="V61"/>
  <c r="X61" s="1"/>
  <c r="Y61" s="1"/>
  <c r="V52"/>
  <c r="X52" s="1"/>
  <c r="Y52" s="1"/>
  <c r="V35"/>
  <c r="X35" s="1"/>
  <c r="Y35" s="1"/>
  <c r="V26"/>
  <c r="X26" s="1"/>
  <c r="Y26" s="1"/>
  <c r="V18"/>
  <c r="X18" s="1"/>
  <c r="Y18" s="1"/>
  <c r="V10"/>
  <c r="X10" s="1"/>
  <c r="Y10" s="1"/>
  <c r="V76"/>
  <c r="X76" s="1"/>
  <c r="V70"/>
  <c r="X70" s="1"/>
  <c r="V62"/>
  <c r="X62" s="1"/>
  <c r="Y62" s="1"/>
  <c r="V40"/>
  <c r="X40" s="1"/>
  <c r="Y40" s="1"/>
  <c r="V33"/>
  <c r="X33" s="1"/>
  <c r="Y33" s="1"/>
  <c r="V17"/>
  <c r="X17" s="1"/>
  <c r="Y17" s="1"/>
  <c r="Y77"/>
  <c r="Y68"/>
  <c r="Y66"/>
  <c r="X22"/>
  <c r="Y22" s="1"/>
  <c r="Y7"/>
  <c r="V30"/>
  <c r="X30" s="1"/>
  <c r="Y30" s="1"/>
  <c r="V5"/>
  <c r="X5" s="1"/>
  <c r="Y5" s="1"/>
  <c r="V36"/>
  <c r="X36" s="1"/>
  <c r="Y36" s="1"/>
  <c r="V63"/>
  <c r="X63" s="1"/>
  <c r="V45"/>
  <c r="X45" s="1"/>
  <c r="Y45" s="1"/>
  <c r="V20"/>
  <c r="X20" s="1"/>
  <c r="Y20" s="1"/>
  <c r="V12"/>
  <c r="X12" s="1"/>
  <c r="Y12" s="1"/>
  <c r="V72"/>
  <c r="X72" s="1"/>
  <c r="Y72" s="1"/>
  <c r="V57"/>
  <c r="X57" s="1"/>
  <c r="V49"/>
  <c r="X49" s="1"/>
  <c r="Y49" s="1"/>
  <c r="V42"/>
  <c r="V11"/>
  <c r="X11" s="1"/>
  <c r="Y11" s="1"/>
  <c r="V4"/>
  <c r="X4" s="1"/>
  <c r="Y4" s="1"/>
  <c r="Y73"/>
  <c r="Y65"/>
  <c r="Y21"/>
  <c r="Y19"/>
  <c r="V21" i="6"/>
  <c r="V56"/>
  <c r="X56" s="1"/>
  <c r="Y56" s="1"/>
  <c r="V57"/>
  <c r="X57" s="1"/>
  <c r="Y57" s="1"/>
  <c r="V40"/>
  <c r="X40" s="1"/>
  <c r="V7"/>
  <c r="X7" s="1"/>
  <c r="V48"/>
  <c r="X48" s="1"/>
  <c r="Y48" s="1"/>
  <c r="V68"/>
  <c r="X68" s="1"/>
  <c r="Y68" s="1"/>
  <c r="X63"/>
  <c r="Y63" s="1"/>
  <c r="X54"/>
  <c r="Y54" s="1"/>
  <c r="X65"/>
  <c r="Y65" s="1"/>
  <c r="X67"/>
  <c r="Y67" s="1"/>
  <c r="Y14"/>
  <c r="X42"/>
  <c r="Y42" s="1"/>
  <c r="X70"/>
  <c r="Y70" s="1"/>
  <c r="X5" i="10"/>
  <c r="Y5" s="1"/>
  <c r="X62"/>
  <c r="Y62" s="1"/>
  <c r="X53"/>
  <c r="Y53" s="1"/>
  <c r="X38"/>
  <c r="Y38" s="1"/>
  <c r="X54" i="9"/>
  <c r="Y54" s="1"/>
  <c r="X27"/>
  <c r="Y27" s="1"/>
  <c r="X25"/>
  <c r="Y25" s="1"/>
  <c r="X30" i="6"/>
  <c r="Y30" s="1"/>
  <c r="X66"/>
  <c r="Y66" s="1"/>
  <c r="X62"/>
  <c r="Y62" s="1"/>
  <c r="X34"/>
  <c r="Y34" s="1"/>
  <c r="X75" i="10"/>
  <c r="Y75" s="1"/>
  <c r="X67"/>
  <c r="Y67" s="1"/>
  <c r="X23"/>
  <c r="Y23" s="1"/>
  <c r="X7"/>
  <c r="Y7" s="1"/>
  <c r="X47"/>
  <c r="Y47" s="1"/>
  <c r="X77" l="1"/>
  <c r="Y77" s="1"/>
  <c r="X21"/>
  <c r="X14"/>
  <c r="X13"/>
  <c r="Y51"/>
  <c r="Y59"/>
  <c r="Y63"/>
  <c r="Y55"/>
  <c r="Y45"/>
  <c r="Y57"/>
  <c r="X39"/>
  <c r="Y58"/>
  <c r="Y70" i="9"/>
  <c r="X42"/>
  <c r="Y42" s="1"/>
  <c r="Y76"/>
  <c r="Y63"/>
  <c r="Y57"/>
  <c r="Y40" i="6"/>
  <c r="Y7"/>
  <c r="X21"/>
  <c r="Y21" s="1"/>
</calcChain>
</file>

<file path=xl/comments1.xml><?xml version="1.0" encoding="utf-8"?>
<comments xmlns="http://schemas.openxmlformats.org/spreadsheetml/2006/main">
  <authors>
    <author>scook</author>
  </authors>
  <commentList>
    <comment ref="F34" authorId="0">
      <text>
        <r>
          <rPr>
            <b/>
            <sz val="9"/>
            <color indexed="81"/>
            <rFont val="Tahoma"/>
            <family val="2"/>
          </rPr>
          <t>scook:</t>
        </r>
        <r>
          <rPr>
            <sz val="9"/>
            <color indexed="81"/>
            <rFont val="Tahoma"/>
            <family val="2"/>
          </rPr>
          <t xml:space="preserve">
Changed from 8.95</t>
        </r>
      </text>
    </comment>
    <comment ref="G73" authorId="0">
      <text>
        <r>
          <rPr>
            <b/>
            <sz val="9"/>
            <color indexed="81"/>
            <rFont val="Tahoma"/>
            <family val="2"/>
          </rPr>
          <t>scook:</t>
        </r>
        <r>
          <rPr>
            <sz val="9"/>
            <color indexed="81"/>
            <rFont val="Tahoma"/>
            <family val="2"/>
          </rPr>
          <t xml:space="preserve">
Changed from 8.26</t>
        </r>
      </text>
    </comment>
  </commentList>
</comments>
</file>

<file path=xl/sharedStrings.xml><?xml version="1.0" encoding="utf-8"?>
<sst xmlns="http://schemas.openxmlformats.org/spreadsheetml/2006/main" count="4899" uniqueCount="231">
  <si>
    <t>Athlete .</t>
  </si>
  <si>
    <t>Team</t>
  </si>
  <si>
    <t>First Name</t>
  </si>
  <si>
    <t>Last Name</t>
  </si>
  <si>
    <t>Gender</t>
  </si>
  <si>
    <t>Grade</t>
  </si>
  <si>
    <t>50 Meter Hurdles</t>
  </si>
  <si>
    <t>100 Meter Run</t>
  </si>
  <si>
    <t>200 Meter Run</t>
  </si>
  <si>
    <t>400 Meter Run</t>
  </si>
  <si>
    <t>LJ Ft</t>
  </si>
  <si>
    <t>LT Inch</t>
  </si>
  <si>
    <t>LT Val</t>
  </si>
  <si>
    <t>SP Ft</t>
  </si>
  <si>
    <t>SP Inch</t>
  </si>
  <si>
    <t>SP Val</t>
  </si>
  <si>
    <t>HJ</t>
  </si>
  <si>
    <t>5 Purple</t>
  </si>
  <si>
    <t>Magdalene</t>
  </si>
  <si>
    <t>Broback</t>
  </si>
  <si>
    <t>F</t>
  </si>
  <si>
    <t>3'6"</t>
  </si>
  <si>
    <t>Grete</t>
  </si>
  <si>
    <t>Engels</t>
  </si>
  <si>
    <t>Michaela</t>
  </si>
  <si>
    <t>Juaire</t>
  </si>
  <si>
    <t>Avery</t>
  </si>
  <si>
    <t>Kirsch</t>
  </si>
  <si>
    <t>Olivia</t>
  </si>
  <si>
    <t>Purdy</t>
  </si>
  <si>
    <t>Livia</t>
  </si>
  <si>
    <t>Rice</t>
  </si>
  <si>
    <t>Hanah</t>
  </si>
  <si>
    <t>Robasse</t>
  </si>
  <si>
    <t>3'10"</t>
  </si>
  <si>
    <t>Lydia</t>
  </si>
  <si>
    <t>Selig</t>
  </si>
  <si>
    <t>3'8"</t>
  </si>
  <si>
    <t>5 Orange</t>
  </si>
  <si>
    <t>Laura</t>
  </si>
  <si>
    <t>Cochran</t>
  </si>
  <si>
    <t>Nina</t>
  </si>
  <si>
    <t>Conger</t>
  </si>
  <si>
    <t>Anna</t>
  </si>
  <si>
    <t>Groff</t>
  </si>
  <si>
    <t>Maggie</t>
  </si>
  <si>
    <t>Leach</t>
  </si>
  <si>
    <t>Faith</t>
  </si>
  <si>
    <t>Ordorff</t>
  </si>
  <si>
    <t>3'0"</t>
  </si>
  <si>
    <t>Isabella</t>
  </si>
  <si>
    <t>Rouse</t>
  </si>
  <si>
    <t>3'2"</t>
  </si>
  <si>
    <t>Brooke</t>
  </si>
  <si>
    <t>Sauber</t>
  </si>
  <si>
    <t>3'4"</t>
  </si>
  <si>
    <t>Mari</t>
  </si>
  <si>
    <t>Saufferer</t>
  </si>
  <si>
    <t>Anne</t>
  </si>
  <si>
    <t>Schobel</t>
  </si>
  <si>
    <t>Volkmann</t>
  </si>
  <si>
    <t>5 Bright Pink (Heliconia)</t>
  </si>
  <si>
    <t>Brycelyn</t>
  </si>
  <si>
    <t>Brewster</t>
  </si>
  <si>
    <t>Hannah</t>
  </si>
  <si>
    <t>Busenbark</t>
  </si>
  <si>
    <t>Kaydince</t>
  </si>
  <si>
    <t>Fetzek</t>
  </si>
  <si>
    <t>Ella</t>
  </si>
  <si>
    <t>Hinderaker</t>
  </si>
  <si>
    <t>Grace</t>
  </si>
  <si>
    <t>Jasperson</t>
  </si>
  <si>
    <t>Katarina</t>
  </si>
  <si>
    <t>Nelson</t>
  </si>
  <si>
    <t>Ellie</t>
  </si>
  <si>
    <t>Shaskey</t>
  </si>
  <si>
    <t>Lauren</t>
  </si>
  <si>
    <t>Weesner</t>
  </si>
  <si>
    <t>5 Sport Grey</t>
  </si>
  <si>
    <t>Zachary</t>
  </si>
  <si>
    <t>M</t>
  </si>
  <si>
    <t>Will</t>
  </si>
  <si>
    <t>Byers</t>
  </si>
  <si>
    <t>Jaiden</t>
  </si>
  <si>
    <t>Cook</t>
  </si>
  <si>
    <t>Jackson</t>
  </si>
  <si>
    <t>Drent</t>
  </si>
  <si>
    <t>Benjamin</t>
  </si>
  <si>
    <t>Hunter</t>
  </si>
  <si>
    <t>Joshua</t>
  </si>
  <si>
    <t>Jacobson</t>
  </si>
  <si>
    <t>James</t>
  </si>
  <si>
    <t>Pavek</t>
  </si>
  <si>
    <t>Samuel</t>
  </si>
  <si>
    <t>Scheffler</t>
  </si>
  <si>
    <t>Jared</t>
  </si>
  <si>
    <t>Schmeling</t>
  </si>
  <si>
    <t>Drew</t>
  </si>
  <si>
    <t>Simonett</t>
  </si>
  <si>
    <t>David</t>
  </si>
  <si>
    <t>Verby</t>
  </si>
  <si>
    <t>5 Irish Green</t>
  </si>
  <si>
    <t>Braden</t>
  </si>
  <si>
    <t>Abbey</t>
  </si>
  <si>
    <t>Keagan</t>
  </si>
  <si>
    <t>DeCramer</t>
  </si>
  <si>
    <t>Jaron</t>
  </si>
  <si>
    <t>Deutsch</t>
  </si>
  <si>
    <t>Jaden</t>
  </si>
  <si>
    <t>Johnson</t>
  </si>
  <si>
    <t>Nikolas</t>
  </si>
  <si>
    <t>Mitchell</t>
  </si>
  <si>
    <t>Cade</t>
  </si>
  <si>
    <t>Murphy</t>
  </si>
  <si>
    <t>Tommy</t>
  </si>
  <si>
    <t>Niggeling</t>
  </si>
  <si>
    <t>Gabriel</t>
  </si>
  <si>
    <t>Phinney</t>
  </si>
  <si>
    <t>Sam</t>
  </si>
  <si>
    <t>Chase</t>
  </si>
  <si>
    <t>Randall</t>
  </si>
  <si>
    <t>Mason</t>
  </si>
  <si>
    <t>Reuvers</t>
  </si>
  <si>
    <t>Aidan</t>
  </si>
  <si>
    <t>Roy</t>
  </si>
  <si>
    <t>Max</t>
  </si>
  <si>
    <t>Stubbings</t>
  </si>
  <si>
    <t>5 Navy</t>
  </si>
  <si>
    <t>Braxton</t>
  </si>
  <si>
    <t>Abraham</t>
  </si>
  <si>
    <t>Zach</t>
  </si>
  <si>
    <t>Enebak</t>
  </si>
  <si>
    <t>Jack</t>
  </si>
  <si>
    <t>Hall</t>
  </si>
  <si>
    <t>Kasal</t>
  </si>
  <si>
    <t>Isaac</t>
  </si>
  <si>
    <t>Kellar</t>
  </si>
  <si>
    <t>Mitchel</t>
  </si>
  <si>
    <t>Myers</t>
  </si>
  <si>
    <t>Andrew</t>
  </si>
  <si>
    <t>Sarych</t>
  </si>
  <si>
    <t>DanielCole</t>
  </si>
  <si>
    <t>Schlaefer</t>
  </si>
  <si>
    <t>Kolby</t>
  </si>
  <si>
    <t>Smith</t>
  </si>
  <si>
    <t>Taggart</t>
  </si>
  <si>
    <t>Joseph</t>
  </si>
  <si>
    <t>Ulmen</t>
  </si>
  <si>
    <t>Ashton</t>
  </si>
  <si>
    <t>Oliver</t>
  </si>
  <si>
    <t>Zschoche</t>
  </si>
  <si>
    <t>5 Red</t>
  </si>
  <si>
    <t>Kyle</t>
  </si>
  <si>
    <t>Barke</t>
  </si>
  <si>
    <t>Aiden</t>
  </si>
  <si>
    <t>Britton</t>
  </si>
  <si>
    <t>Chlebecek</t>
  </si>
  <si>
    <t>Maddox</t>
  </si>
  <si>
    <t>Craig</t>
  </si>
  <si>
    <t>Tyler</t>
  </si>
  <si>
    <t>Gorny</t>
  </si>
  <si>
    <t>Hanson</t>
  </si>
  <si>
    <t>Blake</t>
  </si>
  <si>
    <t>Howe</t>
  </si>
  <si>
    <t>Jake</t>
  </si>
  <si>
    <t>Logan</t>
  </si>
  <si>
    <t>Mayfield</t>
  </si>
  <si>
    <t>Nick</t>
  </si>
  <si>
    <t>Schuamcher</t>
  </si>
  <si>
    <t>Sony</t>
  </si>
  <si>
    <t>Simphilavong</t>
  </si>
  <si>
    <t>Dillon</t>
  </si>
  <si>
    <t>VonRuden</t>
  </si>
  <si>
    <t>Time</t>
  </si>
  <si>
    <t>Place</t>
  </si>
  <si>
    <t>Feet</t>
  </si>
  <si>
    <t>Inches</t>
  </si>
  <si>
    <t>5th Boys - 50M Hurdles</t>
  </si>
  <si>
    <t>5th Girls - 50M Hurdles</t>
  </si>
  <si>
    <t>5th Boys - 100M Run</t>
  </si>
  <si>
    <t>5th Girls - 100M Run</t>
  </si>
  <si>
    <t>5th Boys - 200M Run</t>
  </si>
  <si>
    <t>5th Girls - 200M Run</t>
  </si>
  <si>
    <t>5th Boys - 400M Run</t>
  </si>
  <si>
    <t>5th Girls - 400M Run</t>
  </si>
  <si>
    <t>5th Boys - Long Jump</t>
  </si>
  <si>
    <t>5th Girls - Long Jump</t>
  </si>
  <si>
    <t>5th Boys - Shot Put</t>
  </si>
  <si>
    <t>5th Girls - Shot Put</t>
  </si>
  <si>
    <t>5th Boys - High Jump</t>
  </si>
  <si>
    <t>5th Girls - High Jump</t>
  </si>
  <si>
    <t>1:12.47</t>
  </si>
  <si>
    <t>1:19.04</t>
  </si>
  <si>
    <t>1:24.28</t>
  </si>
  <si>
    <t>1:25.71</t>
  </si>
  <si>
    <t>1:26.28</t>
  </si>
  <si>
    <t>1:29.82</t>
  </si>
  <si>
    <t>1:30.82</t>
  </si>
  <si>
    <t>1:34.87</t>
  </si>
  <si>
    <t>1:28.70</t>
  </si>
  <si>
    <t>1:35.60</t>
  </si>
  <si>
    <t>1:21.16</t>
  </si>
  <si>
    <t>1:21.78</t>
  </si>
  <si>
    <t>1:24.77</t>
  </si>
  <si>
    <t>1:26.91</t>
  </si>
  <si>
    <t>1:27.73</t>
  </si>
  <si>
    <t>1:30.43</t>
  </si>
  <si>
    <t>1:30.44</t>
  </si>
  <si>
    <t>1:30.77</t>
  </si>
  <si>
    <t>1:22.00</t>
  </si>
  <si>
    <t>0</t>
  </si>
  <si>
    <t>HJ Feet</t>
  </si>
  <si>
    <t>HJ Inches</t>
  </si>
  <si>
    <t>Week 1</t>
  </si>
  <si>
    <t>HJ Ft</t>
  </si>
  <si>
    <t>HJ Inch</t>
  </si>
  <si>
    <t>Week 2</t>
  </si>
  <si>
    <t>Week 3</t>
  </si>
  <si>
    <t>Week 4</t>
  </si>
  <si>
    <t>Eligible ??</t>
  </si>
  <si>
    <t>Average</t>
  </si>
  <si>
    <t>LJ Inch</t>
  </si>
  <si>
    <t>LJ Values</t>
  </si>
  <si>
    <t>Avg Inch</t>
  </si>
  <si>
    <t>Avg FT</t>
  </si>
  <si>
    <t>Eligible?</t>
  </si>
  <si>
    <t>SP Values</t>
  </si>
  <si>
    <t>HJ Values</t>
  </si>
  <si>
    <t>Highest</t>
  </si>
  <si>
    <t>Highest Height</t>
  </si>
  <si>
    <t xml:space="preserve"> 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</si>
</sst>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m:ss.00;@"/>
    <numFmt numFmtId="166" formatCode="m:ss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0" fontId="4" fillId="0" borderId="0" xfId="2" applyFont="1" applyFill="1" applyBorder="1" applyAlignment="1">
      <alignment horizontal="left"/>
    </xf>
    <xf numFmtId="2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center"/>
    </xf>
    <xf numFmtId="43" fontId="0" fillId="0" borderId="0" xfId="1" applyFont="1"/>
    <xf numFmtId="0" fontId="0" fillId="0" borderId="0" xfId="0" applyFill="1" applyBorder="1" applyAlignment="1">
      <alignment horizontal="right"/>
    </xf>
    <xf numFmtId="2" fontId="0" fillId="0" borderId="0" xfId="0" applyNumberFormat="1"/>
    <xf numFmtId="0" fontId="0" fillId="0" borderId="0" xfId="0" applyFill="1"/>
    <xf numFmtId="0" fontId="0" fillId="0" borderId="0" xfId="0" applyFill="1" applyAlignment="1">
      <alignment horizontal="right"/>
    </xf>
    <xf numFmtId="43" fontId="0" fillId="0" borderId="0" xfId="1" quotePrefix="1" applyFont="1"/>
    <xf numFmtId="0" fontId="0" fillId="0" borderId="0" xfId="0" quotePrefix="1"/>
    <xf numFmtId="2" fontId="4" fillId="0" borderId="0" xfId="2" applyNumberFormat="1" applyFont="1" applyFill="1" applyBorder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 applyBorder="1" applyAlignment="1"/>
    <xf numFmtId="164" fontId="0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4" borderId="0" xfId="0" applyFill="1"/>
    <xf numFmtId="43" fontId="0" fillId="0" borderId="0" xfId="1" applyFont="1" applyAlignment="1">
      <alignment horizontal="right"/>
    </xf>
    <xf numFmtId="43" fontId="0" fillId="0" borderId="0" xfId="1" quotePrefix="1" applyFont="1" applyAlignment="1">
      <alignment horizontal="right"/>
    </xf>
    <xf numFmtId="43" fontId="0" fillId="4" borderId="0" xfId="1" applyFont="1" applyFill="1"/>
    <xf numFmtId="165" fontId="0" fillId="0" borderId="0" xfId="1" applyNumberFormat="1" applyFont="1"/>
    <xf numFmtId="0" fontId="2" fillId="4" borderId="0" xfId="0" applyFont="1" applyFill="1"/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64" fontId="0" fillId="0" borderId="0" xfId="0" applyNumberFormat="1"/>
    <xf numFmtId="0" fontId="2" fillId="6" borderId="2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3" fontId="0" fillId="6" borderId="1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0" fillId="0" borderId="0" xfId="1" applyFont="1" applyFill="1"/>
    <xf numFmtId="43" fontId="2" fillId="5" borderId="2" xfId="1" applyFont="1" applyFill="1" applyBorder="1" applyAlignment="1">
      <alignment horizontal="center"/>
    </xf>
    <xf numFmtId="2" fontId="0" fillId="0" borderId="0" xfId="1" applyNumberFormat="1" applyFont="1"/>
    <xf numFmtId="43" fontId="2" fillId="4" borderId="0" xfId="1" applyFont="1" applyFill="1" applyBorder="1" applyAlignment="1">
      <alignment horizontal="center"/>
    </xf>
    <xf numFmtId="43" fontId="2" fillId="6" borderId="2" xfId="1" applyFont="1" applyFill="1" applyBorder="1" applyAlignment="1">
      <alignment horizontal="center"/>
    </xf>
    <xf numFmtId="43" fontId="2" fillId="5" borderId="1" xfId="1" applyFont="1" applyFill="1" applyBorder="1" applyAlignment="1">
      <alignment horizontal="center"/>
    </xf>
    <xf numFmtId="2" fontId="0" fillId="0" borderId="0" xfId="0" applyNumberFormat="1" applyFill="1"/>
    <xf numFmtId="166" fontId="0" fillId="0" borderId="0" xfId="0" applyNumberForma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opLeftCell="A57" workbookViewId="0">
      <selection activeCell="J2" sqref="J2:J76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5" width="9.85546875" bestFit="1" customWidth="1"/>
    <col min="6" max="6" width="8.5703125" bestFit="1" customWidth="1"/>
    <col min="7" max="7" width="18.5703125" style="6" bestFit="1" customWidth="1"/>
    <col min="8" max="10" width="16.140625" style="6" bestFit="1" customWidth="1"/>
    <col min="11" max="11" width="7" bestFit="1" customWidth="1"/>
    <col min="12" max="12" width="9.28515625" bestFit="1" customWidth="1"/>
    <col min="13" max="13" width="12" style="6" bestFit="1" customWidth="1"/>
    <col min="14" max="14" width="7.5703125" bestFit="1" customWidth="1"/>
    <col min="15" max="15" width="9.5703125" bestFit="1" customWidth="1"/>
    <col min="16" max="16" width="12" style="6" bestFit="1" customWidth="1"/>
    <col min="17" max="17" width="5.28515625" bestFit="1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t="s">
        <v>10</v>
      </c>
      <c r="L1" t="s">
        <v>11</v>
      </c>
      <c r="M1" s="6" t="s">
        <v>12</v>
      </c>
      <c r="N1" t="s">
        <v>13</v>
      </c>
      <c r="O1" t="s">
        <v>14</v>
      </c>
      <c r="P1" s="6" t="s">
        <v>15</v>
      </c>
      <c r="Q1" t="s">
        <v>16</v>
      </c>
    </row>
    <row r="2" spans="1:17">
      <c r="A2">
        <v>500</v>
      </c>
      <c r="B2" t="s">
        <v>17</v>
      </c>
      <c r="C2" t="s">
        <v>18</v>
      </c>
      <c r="D2" t="s">
        <v>19</v>
      </c>
      <c r="E2" t="s">
        <v>20</v>
      </c>
      <c r="F2">
        <v>5</v>
      </c>
      <c r="G2" s="6">
        <v>10.71</v>
      </c>
      <c r="H2" s="6">
        <v>17.079999999999998</v>
      </c>
      <c r="I2" s="6">
        <v>34.96</v>
      </c>
      <c r="J2" s="6">
        <v>84.28</v>
      </c>
      <c r="K2">
        <v>8</v>
      </c>
      <c r="L2">
        <v>7</v>
      </c>
      <c r="M2" s="6">
        <v>8.5833333333333304</v>
      </c>
      <c r="N2">
        <v>13</v>
      </c>
      <c r="O2">
        <v>3</v>
      </c>
      <c r="P2" s="6">
        <v>13.25</v>
      </c>
      <c r="Q2" t="s">
        <v>21</v>
      </c>
    </row>
    <row r="3" spans="1:17">
      <c r="A3">
        <v>501</v>
      </c>
      <c r="B3" t="s">
        <v>17</v>
      </c>
      <c r="C3" t="s">
        <v>22</v>
      </c>
      <c r="D3" t="s">
        <v>23</v>
      </c>
      <c r="E3" t="s">
        <v>20</v>
      </c>
      <c r="F3">
        <v>5</v>
      </c>
      <c r="G3" s="6">
        <v>10.41</v>
      </c>
      <c r="H3" s="6">
        <v>17.13</v>
      </c>
      <c r="J3" s="6">
        <v>84.77</v>
      </c>
      <c r="K3">
        <v>7</v>
      </c>
      <c r="L3">
        <v>6</v>
      </c>
      <c r="M3" s="6">
        <v>7.5</v>
      </c>
      <c r="N3">
        <v>14</v>
      </c>
      <c r="O3">
        <v>7</v>
      </c>
      <c r="P3" s="6">
        <v>14.5833333333333</v>
      </c>
      <c r="Q3" t="s">
        <v>21</v>
      </c>
    </row>
    <row r="4" spans="1:17">
      <c r="A4">
        <v>502</v>
      </c>
      <c r="B4" t="s">
        <v>17</v>
      </c>
      <c r="C4" t="s">
        <v>24</v>
      </c>
      <c r="D4" t="s">
        <v>25</v>
      </c>
      <c r="E4" t="s">
        <v>20</v>
      </c>
      <c r="F4">
        <v>5</v>
      </c>
      <c r="G4" s="6">
        <v>9.84</v>
      </c>
      <c r="H4" s="6">
        <v>15.89</v>
      </c>
      <c r="J4" s="6">
        <v>81.78</v>
      </c>
      <c r="K4">
        <v>11</v>
      </c>
      <c r="L4">
        <v>11</v>
      </c>
      <c r="M4" s="6">
        <v>11.9166666666667</v>
      </c>
      <c r="N4">
        <v>23</v>
      </c>
      <c r="O4">
        <v>10</v>
      </c>
      <c r="P4" s="6">
        <v>23.8333333333333</v>
      </c>
      <c r="Q4" t="s">
        <v>21</v>
      </c>
    </row>
    <row r="5" spans="1:17">
      <c r="A5">
        <v>503</v>
      </c>
      <c r="B5" t="s">
        <v>17</v>
      </c>
      <c r="C5" t="s">
        <v>26</v>
      </c>
      <c r="D5" t="s">
        <v>27</v>
      </c>
      <c r="E5" t="s">
        <v>20</v>
      </c>
      <c r="F5">
        <v>5</v>
      </c>
      <c r="G5" s="6">
        <v>11.71</v>
      </c>
      <c r="H5" s="6">
        <v>18.75</v>
      </c>
      <c r="I5" s="6">
        <v>42.99</v>
      </c>
      <c r="J5" s="6">
        <v>106.14</v>
      </c>
      <c r="K5">
        <v>7</v>
      </c>
      <c r="L5">
        <v>9</v>
      </c>
      <c r="M5" s="6">
        <v>7.75</v>
      </c>
      <c r="N5">
        <v>14</v>
      </c>
      <c r="O5">
        <v>2</v>
      </c>
      <c r="P5" s="6">
        <v>14.1666666666667</v>
      </c>
    </row>
    <row r="6" spans="1:17">
      <c r="A6">
        <v>504</v>
      </c>
      <c r="B6" t="s">
        <v>17</v>
      </c>
      <c r="C6" t="s">
        <v>28</v>
      </c>
      <c r="D6" t="s">
        <v>29</v>
      </c>
      <c r="E6" t="s">
        <v>20</v>
      </c>
      <c r="F6">
        <v>5</v>
      </c>
      <c r="M6" s="6">
        <v>0</v>
      </c>
      <c r="P6" s="6">
        <v>0</v>
      </c>
    </row>
    <row r="7" spans="1:17">
      <c r="A7">
        <v>505</v>
      </c>
      <c r="B7" t="s">
        <v>17</v>
      </c>
      <c r="C7" t="s">
        <v>30</v>
      </c>
      <c r="D7" t="s">
        <v>31</v>
      </c>
      <c r="E7" t="s">
        <v>20</v>
      </c>
      <c r="F7">
        <v>5</v>
      </c>
      <c r="G7" s="6">
        <v>10.3</v>
      </c>
      <c r="H7" s="6">
        <v>16</v>
      </c>
      <c r="I7" s="6">
        <v>35.049999999999997</v>
      </c>
      <c r="J7" s="6">
        <v>94.24</v>
      </c>
      <c r="K7">
        <v>9</v>
      </c>
      <c r="L7">
        <v>6</v>
      </c>
      <c r="M7" s="6">
        <v>9.5</v>
      </c>
      <c r="N7">
        <v>16</v>
      </c>
      <c r="O7">
        <v>0</v>
      </c>
      <c r="P7" s="6">
        <v>16</v>
      </c>
      <c r="Q7" t="s">
        <v>21</v>
      </c>
    </row>
    <row r="8" spans="1:17">
      <c r="A8">
        <v>506</v>
      </c>
      <c r="B8" t="s">
        <v>17</v>
      </c>
      <c r="C8" t="s">
        <v>32</v>
      </c>
      <c r="D8" t="s">
        <v>33</v>
      </c>
      <c r="E8" t="s">
        <v>20</v>
      </c>
      <c r="F8">
        <v>5</v>
      </c>
      <c r="G8" s="6">
        <v>10.5</v>
      </c>
      <c r="H8" s="6">
        <v>16.18</v>
      </c>
      <c r="I8" s="6">
        <v>34.840000000000003</v>
      </c>
      <c r="J8" s="6">
        <v>87.73</v>
      </c>
      <c r="K8">
        <v>11</v>
      </c>
      <c r="L8">
        <v>9</v>
      </c>
      <c r="M8" s="6">
        <v>11.75</v>
      </c>
      <c r="N8">
        <v>18</v>
      </c>
      <c r="O8">
        <v>6</v>
      </c>
      <c r="P8" s="6">
        <v>18.5</v>
      </c>
      <c r="Q8" t="s">
        <v>34</v>
      </c>
    </row>
    <row r="9" spans="1:17">
      <c r="A9">
        <v>507</v>
      </c>
      <c r="B9" t="s">
        <v>17</v>
      </c>
      <c r="C9" t="s">
        <v>35</v>
      </c>
      <c r="D9" t="s">
        <v>36</v>
      </c>
      <c r="E9" t="s">
        <v>20</v>
      </c>
      <c r="F9">
        <v>5</v>
      </c>
      <c r="G9" s="6">
        <v>10.75</v>
      </c>
      <c r="H9" s="6">
        <v>17.079999999999998</v>
      </c>
      <c r="I9" s="6">
        <v>36.65</v>
      </c>
      <c r="J9" s="6">
        <v>86.91</v>
      </c>
      <c r="K9">
        <v>9</v>
      </c>
      <c r="L9">
        <v>11</v>
      </c>
      <c r="M9" s="6">
        <v>9.9166666666666696</v>
      </c>
      <c r="N9">
        <v>15</v>
      </c>
      <c r="O9">
        <v>8</v>
      </c>
      <c r="P9" s="6">
        <v>15.6666666666667</v>
      </c>
      <c r="Q9" t="s">
        <v>37</v>
      </c>
    </row>
    <row r="10" spans="1:17">
      <c r="A10">
        <v>508</v>
      </c>
      <c r="B10" t="s">
        <v>38</v>
      </c>
      <c r="C10" t="s">
        <v>39</v>
      </c>
      <c r="D10" t="s">
        <v>40</v>
      </c>
      <c r="E10" t="s">
        <v>20</v>
      </c>
      <c r="F10">
        <v>5</v>
      </c>
      <c r="G10" s="6">
        <v>11.58</v>
      </c>
      <c r="H10" s="6">
        <v>18.760000000000002</v>
      </c>
      <c r="I10" s="6">
        <v>43.88</v>
      </c>
      <c r="J10" s="6">
        <v>102.68</v>
      </c>
      <c r="K10">
        <v>9</v>
      </c>
      <c r="L10">
        <v>4</v>
      </c>
      <c r="M10" s="6">
        <v>9.3333333333333304</v>
      </c>
      <c r="N10">
        <v>17</v>
      </c>
      <c r="O10">
        <v>10</v>
      </c>
      <c r="P10" s="6">
        <v>17.8333333333333</v>
      </c>
    </row>
    <row r="11" spans="1:17">
      <c r="A11">
        <v>509</v>
      </c>
      <c r="B11" t="s">
        <v>38</v>
      </c>
      <c r="C11" t="s">
        <v>41</v>
      </c>
      <c r="D11" t="s">
        <v>42</v>
      </c>
      <c r="E11" t="s">
        <v>20</v>
      </c>
      <c r="F11">
        <v>5</v>
      </c>
      <c r="G11" s="6">
        <v>11.49</v>
      </c>
      <c r="H11" s="6">
        <v>18.59</v>
      </c>
      <c r="J11" s="6">
        <v>109.03</v>
      </c>
      <c r="K11">
        <v>9</v>
      </c>
      <c r="L11">
        <v>0</v>
      </c>
      <c r="M11" s="6">
        <v>9</v>
      </c>
      <c r="N11">
        <v>17</v>
      </c>
      <c r="O11">
        <v>2</v>
      </c>
      <c r="P11" s="6">
        <v>17.1666666666667</v>
      </c>
      <c r="Q11" t="s">
        <v>21</v>
      </c>
    </row>
    <row r="12" spans="1:17">
      <c r="A12">
        <v>510</v>
      </c>
      <c r="B12" t="s">
        <v>38</v>
      </c>
      <c r="C12" t="s">
        <v>43</v>
      </c>
      <c r="D12" t="s">
        <v>44</v>
      </c>
      <c r="E12" t="s">
        <v>20</v>
      </c>
      <c r="F12">
        <v>5</v>
      </c>
      <c r="G12" s="6">
        <v>11.19</v>
      </c>
      <c r="H12" s="6">
        <v>18.78</v>
      </c>
      <c r="I12" s="6">
        <v>41.07</v>
      </c>
      <c r="J12" s="6">
        <v>105.59</v>
      </c>
      <c r="K12">
        <v>8</v>
      </c>
      <c r="L12">
        <v>2</v>
      </c>
      <c r="M12" s="6">
        <v>8.1666666666666696</v>
      </c>
      <c r="N12">
        <v>13</v>
      </c>
      <c r="O12">
        <v>9</v>
      </c>
      <c r="P12" s="6">
        <f>N12+(O12/12)</f>
        <v>13.75</v>
      </c>
      <c r="Q12" t="s">
        <v>21</v>
      </c>
    </row>
    <row r="13" spans="1:17">
      <c r="A13">
        <v>511</v>
      </c>
      <c r="B13" t="s">
        <v>38</v>
      </c>
      <c r="C13" t="s">
        <v>45</v>
      </c>
      <c r="D13" t="s">
        <v>46</v>
      </c>
      <c r="E13" t="s">
        <v>20</v>
      </c>
      <c r="F13">
        <v>5</v>
      </c>
      <c r="G13" s="6">
        <v>14.31</v>
      </c>
      <c r="H13" s="6">
        <v>22.53</v>
      </c>
      <c r="I13" s="6">
        <v>48.22</v>
      </c>
      <c r="J13" s="6">
        <v>122.1</v>
      </c>
      <c r="K13">
        <v>6</v>
      </c>
      <c r="L13">
        <v>3</v>
      </c>
      <c r="M13" s="6">
        <v>6.25</v>
      </c>
      <c r="N13">
        <v>7</v>
      </c>
      <c r="O13">
        <v>6</v>
      </c>
      <c r="P13" s="6">
        <v>7.5</v>
      </c>
    </row>
    <row r="14" spans="1:17">
      <c r="A14">
        <v>512</v>
      </c>
      <c r="B14" t="s">
        <v>38</v>
      </c>
      <c r="C14" t="s">
        <v>47</v>
      </c>
      <c r="D14" t="s">
        <v>48</v>
      </c>
      <c r="E14" t="s">
        <v>20</v>
      </c>
      <c r="F14">
        <v>5</v>
      </c>
      <c r="G14" s="6">
        <v>11.76</v>
      </c>
      <c r="H14" s="6">
        <v>17.02</v>
      </c>
      <c r="I14" s="6">
        <v>35.380000000000003</v>
      </c>
      <c r="J14" s="6">
        <v>82</v>
      </c>
      <c r="K14">
        <v>9</v>
      </c>
      <c r="L14">
        <v>5</v>
      </c>
      <c r="M14" s="6">
        <v>9.4166666666666696</v>
      </c>
      <c r="N14">
        <v>14</v>
      </c>
      <c r="O14">
        <v>8</v>
      </c>
      <c r="P14" s="6">
        <v>14.6666666666667</v>
      </c>
      <c r="Q14" t="s">
        <v>49</v>
      </c>
    </row>
    <row r="15" spans="1:17">
      <c r="A15">
        <v>513</v>
      </c>
      <c r="B15" t="s">
        <v>38</v>
      </c>
      <c r="C15" t="s">
        <v>50</v>
      </c>
      <c r="D15" t="s">
        <v>51</v>
      </c>
      <c r="E15" t="s">
        <v>20</v>
      </c>
      <c r="F15">
        <v>5</v>
      </c>
      <c r="G15" s="6">
        <v>11.4</v>
      </c>
      <c r="H15" s="6">
        <v>18.579999999999998</v>
      </c>
      <c r="I15" s="6">
        <v>40.82</v>
      </c>
      <c r="J15" s="6">
        <v>101.75</v>
      </c>
      <c r="K15">
        <v>7</v>
      </c>
      <c r="L15">
        <v>2</v>
      </c>
      <c r="M15" s="6">
        <v>7.1666666666666696</v>
      </c>
      <c r="N15">
        <v>13</v>
      </c>
      <c r="O15">
        <v>8</v>
      </c>
      <c r="P15" s="6">
        <v>13.6666666666667</v>
      </c>
      <c r="Q15" t="s">
        <v>52</v>
      </c>
    </row>
    <row r="16" spans="1:17">
      <c r="A16">
        <v>514</v>
      </c>
      <c r="B16" t="s">
        <v>38</v>
      </c>
      <c r="C16" t="s">
        <v>53</v>
      </c>
      <c r="D16" t="s">
        <v>54</v>
      </c>
      <c r="E16" t="s">
        <v>20</v>
      </c>
      <c r="F16">
        <v>5</v>
      </c>
      <c r="G16" s="6">
        <v>10.3</v>
      </c>
      <c r="H16" s="6">
        <v>17.190000000000001</v>
      </c>
      <c r="I16" s="6">
        <v>39.409999999999997</v>
      </c>
      <c r="J16" s="6">
        <v>102.42</v>
      </c>
      <c r="K16">
        <v>9</v>
      </c>
      <c r="L16">
        <v>2</v>
      </c>
      <c r="M16" s="6">
        <v>9.1666666666666696</v>
      </c>
      <c r="N16">
        <v>11</v>
      </c>
      <c r="O16">
        <v>3</v>
      </c>
      <c r="P16" s="6">
        <v>11.25</v>
      </c>
      <c r="Q16" t="s">
        <v>55</v>
      </c>
    </row>
    <row r="17" spans="1:17">
      <c r="A17">
        <v>515</v>
      </c>
      <c r="B17" t="s">
        <v>38</v>
      </c>
      <c r="C17" t="s">
        <v>56</v>
      </c>
      <c r="D17" t="s">
        <v>57</v>
      </c>
      <c r="E17" t="s">
        <v>20</v>
      </c>
      <c r="F17">
        <v>5</v>
      </c>
      <c r="G17" s="6">
        <v>11.4</v>
      </c>
      <c r="H17" s="6">
        <v>17.14</v>
      </c>
      <c r="I17" s="6">
        <v>35.65</v>
      </c>
      <c r="J17" s="6">
        <v>90.43</v>
      </c>
      <c r="K17">
        <v>8</v>
      </c>
      <c r="L17">
        <v>9</v>
      </c>
      <c r="M17" s="6">
        <v>8.75</v>
      </c>
      <c r="N17">
        <v>14</v>
      </c>
      <c r="O17">
        <v>8</v>
      </c>
      <c r="P17" s="6">
        <v>14.6666666666667</v>
      </c>
      <c r="Q17" t="s">
        <v>49</v>
      </c>
    </row>
    <row r="18" spans="1:17">
      <c r="A18">
        <v>516</v>
      </c>
      <c r="B18" t="s">
        <v>38</v>
      </c>
      <c r="C18" t="s">
        <v>58</v>
      </c>
      <c r="D18" t="s">
        <v>59</v>
      </c>
      <c r="E18" t="s">
        <v>20</v>
      </c>
      <c r="F18">
        <v>5</v>
      </c>
      <c r="G18" s="6">
        <v>10.59</v>
      </c>
      <c r="H18" s="6">
        <v>16.95</v>
      </c>
      <c r="J18" s="6">
        <v>94.34</v>
      </c>
      <c r="K18">
        <v>9</v>
      </c>
      <c r="L18">
        <v>8</v>
      </c>
      <c r="M18" s="6">
        <v>9.6666666666666696</v>
      </c>
      <c r="N18">
        <v>19</v>
      </c>
      <c r="O18">
        <v>6</v>
      </c>
      <c r="P18" s="6">
        <f>N18+(O18/12)</f>
        <v>19.5</v>
      </c>
      <c r="Q18" t="s">
        <v>52</v>
      </c>
    </row>
    <row r="19" spans="1:17">
      <c r="A19">
        <v>517</v>
      </c>
      <c r="B19" t="s">
        <v>38</v>
      </c>
      <c r="C19" t="s">
        <v>30</v>
      </c>
      <c r="D19" t="s">
        <v>60</v>
      </c>
      <c r="E19" t="s">
        <v>20</v>
      </c>
      <c r="F19">
        <v>5</v>
      </c>
      <c r="G19" s="6">
        <v>12.51</v>
      </c>
      <c r="H19" s="6">
        <v>20.03</v>
      </c>
      <c r="I19" s="6">
        <v>42.89</v>
      </c>
      <c r="J19" s="6">
        <v>103</v>
      </c>
      <c r="K19">
        <v>7</v>
      </c>
      <c r="L19">
        <v>7</v>
      </c>
      <c r="M19" s="6">
        <v>7.5833333333333304</v>
      </c>
      <c r="N19">
        <v>11</v>
      </c>
      <c r="O19">
        <v>9</v>
      </c>
      <c r="P19" s="6">
        <v>11.75</v>
      </c>
      <c r="Q19" t="s">
        <v>49</v>
      </c>
    </row>
    <row r="20" spans="1:17">
      <c r="A20">
        <v>518</v>
      </c>
      <c r="B20" t="s">
        <v>61</v>
      </c>
      <c r="C20" t="s">
        <v>62</v>
      </c>
      <c r="D20" t="s">
        <v>63</v>
      </c>
      <c r="E20" t="s">
        <v>20</v>
      </c>
      <c r="F20">
        <v>5</v>
      </c>
      <c r="M20" s="6">
        <v>0</v>
      </c>
      <c r="P20" s="6">
        <v>0</v>
      </c>
    </row>
    <row r="21" spans="1:17">
      <c r="A21">
        <v>519</v>
      </c>
      <c r="B21" t="s">
        <v>61</v>
      </c>
      <c r="C21" t="s">
        <v>64</v>
      </c>
      <c r="D21" t="s">
        <v>65</v>
      </c>
      <c r="E21" t="s">
        <v>20</v>
      </c>
      <c r="F21">
        <v>5</v>
      </c>
      <c r="G21" s="6">
        <v>10.66</v>
      </c>
      <c r="H21" s="6">
        <v>17.97</v>
      </c>
      <c r="I21" s="6">
        <v>35.94</v>
      </c>
      <c r="J21" s="6">
        <v>90.77</v>
      </c>
      <c r="K21">
        <v>8</v>
      </c>
      <c r="L21">
        <v>8</v>
      </c>
      <c r="M21" s="6">
        <v>8.6666666666666696</v>
      </c>
      <c r="N21">
        <v>18</v>
      </c>
      <c r="O21">
        <v>8</v>
      </c>
      <c r="P21" s="6">
        <v>18.6666666666667</v>
      </c>
      <c r="Q21" t="s">
        <v>34</v>
      </c>
    </row>
    <row r="22" spans="1:17">
      <c r="A22">
        <v>520</v>
      </c>
      <c r="B22" t="s">
        <v>61</v>
      </c>
      <c r="C22" t="s">
        <v>66</v>
      </c>
      <c r="D22" t="s">
        <v>67</v>
      </c>
      <c r="E22" t="s">
        <v>20</v>
      </c>
      <c r="F22">
        <v>5</v>
      </c>
      <c r="G22" s="6">
        <v>11.63</v>
      </c>
      <c r="I22" s="6">
        <v>40.78</v>
      </c>
      <c r="K22">
        <v>7</v>
      </c>
      <c r="L22">
        <v>0</v>
      </c>
      <c r="M22" s="6">
        <v>7</v>
      </c>
      <c r="N22">
        <v>12</v>
      </c>
      <c r="O22">
        <v>3</v>
      </c>
      <c r="P22" s="6">
        <v>12.25</v>
      </c>
      <c r="Q22" t="s">
        <v>55</v>
      </c>
    </row>
    <row r="23" spans="1:17">
      <c r="A23">
        <v>521</v>
      </c>
      <c r="B23" t="s">
        <v>61</v>
      </c>
      <c r="C23" t="s">
        <v>68</v>
      </c>
      <c r="D23" t="s">
        <v>69</v>
      </c>
      <c r="E23" t="s">
        <v>20</v>
      </c>
      <c r="F23">
        <v>5</v>
      </c>
      <c r="G23" s="6">
        <v>13.92</v>
      </c>
      <c r="H23" s="6">
        <v>16.510000000000002</v>
      </c>
      <c r="K23">
        <v>9</v>
      </c>
      <c r="L23">
        <v>5</v>
      </c>
      <c r="M23" s="6">
        <v>9.4166666666666696</v>
      </c>
      <c r="N23">
        <v>18</v>
      </c>
      <c r="O23">
        <v>8</v>
      </c>
      <c r="P23" s="6">
        <v>18.6666666666667</v>
      </c>
      <c r="Q23" t="s">
        <v>21</v>
      </c>
    </row>
    <row r="24" spans="1:17">
      <c r="A24">
        <v>522</v>
      </c>
      <c r="B24" t="s">
        <v>61</v>
      </c>
      <c r="C24" t="s">
        <v>70</v>
      </c>
      <c r="D24" t="s">
        <v>71</v>
      </c>
      <c r="E24" t="s">
        <v>20</v>
      </c>
      <c r="F24">
        <v>5</v>
      </c>
      <c r="G24" s="6">
        <v>12.63</v>
      </c>
      <c r="H24" s="6">
        <v>18.13</v>
      </c>
      <c r="J24" s="6">
        <v>102.63</v>
      </c>
      <c r="K24">
        <v>9</v>
      </c>
      <c r="L24">
        <v>7</v>
      </c>
      <c r="M24" s="6">
        <v>9.5833333333333304</v>
      </c>
      <c r="N24">
        <v>16</v>
      </c>
      <c r="O24">
        <v>0</v>
      </c>
      <c r="P24" s="6">
        <v>16</v>
      </c>
      <c r="Q24" t="s">
        <v>55</v>
      </c>
    </row>
    <row r="25" spans="1:17">
      <c r="A25">
        <v>523</v>
      </c>
      <c r="B25" t="s">
        <v>61</v>
      </c>
      <c r="C25" t="s">
        <v>72</v>
      </c>
      <c r="D25" t="s">
        <v>73</v>
      </c>
      <c r="E25" t="s">
        <v>20</v>
      </c>
      <c r="F25">
        <v>5</v>
      </c>
      <c r="G25" s="6">
        <v>10.58</v>
      </c>
      <c r="H25" s="6">
        <v>17.510000000000002</v>
      </c>
      <c r="J25" s="6">
        <v>92.22</v>
      </c>
      <c r="K25">
        <v>10</v>
      </c>
      <c r="L25">
        <v>4</v>
      </c>
      <c r="M25" s="6">
        <v>10.3333333333333</v>
      </c>
      <c r="N25">
        <v>13</v>
      </c>
      <c r="O25">
        <v>8</v>
      </c>
      <c r="P25" s="6">
        <v>13.6666666666667</v>
      </c>
      <c r="Q25" t="s">
        <v>55</v>
      </c>
    </row>
    <row r="26" spans="1:17">
      <c r="A26">
        <v>524</v>
      </c>
      <c r="B26" t="s">
        <v>61</v>
      </c>
      <c r="C26" t="s">
        <v>74</v>
      </c>
      <c r="D26" t="s">
        <v>75</v>
      </c>
      <c r="E26" t="s">
        <v>20</v>
      </c>
      <c r="F26">
        <v>5</v>
      </c>
      <c r="G26" s="6">
        <v>10.44</v>
      </c>
      <c r="H26" s="6">
        <v>17.07</v>
      </c>
      <c r="J26" s="6">
        <v>90.44</v>
      </c>
      <c r="K26">
        <v>9</v>
      </c>
      <c r="L26">
        <v>3</v>
      </c>
      <c r="M26" s="6">
        <v>9.25</v>
      </c>
      <c r="N26">
        <v>15</v>
      </c>
      <c r="O26">
        <v>4</v>
      </c>
      <c r="P26" s="6">
        <v>15.3333333333333</v>
      </c>
      <c r="Q26" t="s">
        <v>55</v>
      </c>
    </row>
    <row r="27" spans="1:17">
      <c r="A27">
        <v>525</v>
      </c>
      <c r="B27" t="s">
        <v>61</v>
      </c>
      <c r="C27" t="s">
        <v>76</v>
      </c>
      <c r="D27" t="s">
        <v>77</v>
      </c>
      <c r="E27" t="s">
        <v>20</v>
      </c>
      <c r="F27">
        <v>5</v>
      </c>
      <c r="G27" s="6">
        <v>10.19</v>
      </c>
      <c r="H27" s="6">
        <v>16.739999999999998</v>
      </c>
      <c r="I27" s="6">
        <v>34.24</v>
      </c>
      <c r="J27" s="6">
        <v>81.16</v>
      </c>
      <c r="K27">
        <v>8</v>
      </c>
      <c r="L27">
        <v>8</v>
      </c>
      <c r="M27" s="6">
        <v>8.6666666666666696</v>
      </c>
      <c r="N27">
        <v>12</v>
      </c>
      <c r="O27">
        <v>9</v>
      </c>
      <c r="P27" s="6">
        <v>12.75</v>
      </c>
      <c r="Q27" t="s">
        <v>34</v>
      </c>
    </row>
    <row r="28" spans="1:17">
      <c r="A28">
        <v>526</v>
      </c>
      <c r="B28" t="s">
        <v>78</v>
      </c>
      <c r="C28" t="s">
        <v>79</v>
      </c>
      <c r="D28" t="s">
        <v>65</v>
      </c>
      <c r="E28" t="s">
        <v>80</v>
      </c>
      <c r="F28">
        <v>5</v>
      </c>
      <c r="G28" s="6">
        <v>10.65</v>
      </c>
      <c r="H28" s="6">
        <v>16.09</v>
      </c>
      <c r="I28" s="6">
        <v>33.75</v>
      </c>
      <c r="K28">
        <v>10</v>
      </c>
      <c r="L28">
        <v>6</v>
      </c>
      <c r="M28" s="6">
        <v>10.5</v>
      </c>
      <c r="N28">
        <v>20</v>
      </c>
      <c r="O28">
        <v>11</v>
      </c>
      <c r="P28" s="6">
        <v>20.9166666666667</v>
      </c>
      <c r="Q28" t="s">
        <v>21</v>
      </c>
    </row>
    <row r="29" spans="1:17">
      <c r="A29">
        <v>527</v>
      </c>
      <c r="B29" t="s">
        <v>78</v>
      </c>
      <c r="C29" t="s">
        <v>81</v>
      </c>
      <c r="D29" t="s">
        <v>82</v>
      </c>
      <c r="E29" t="s">
        <v>80</v>
      </c>
      <c r="F29">
        <v>5</v>
      </c>
      <c r="G29" s="6">
        <v>16.14</v>
      </c>
      <c r="H29" s="6">
        <v>21.96</v>
      </c>
      <c r="I29" s="6">
        <v>37.270000000000003</v>
      </c>
      <c r="J29" s="6">
        <v>98.18</v>
      </c>
      <c r="K29">
        <v>8</v>
      </c>
      <c r="L29">
        <v>4</v>
      </c>
      <c r="M29" s="6">
        <v>8.3333333333333304</v>
      </c>
      <c r="N29">
        <v>19</v>
      </c>
      <c r="O29">
        <v>1</v>
      </c>
      <c r="P29" s="6">
        <v>19.0833333333333</v>
      </c>
      <c r="Q29" t="s">
        <v>55</v>
      </c>
    </row>
    <row r="30" spans="1:17">
      <c r="A30">
        <v>528</v>
      </c>
      <c r="B30" t="s">
        <v>78</v>
      </c>
      <c r="C30" t="s">
        <v>83</v>
      </c>
      <c r="D30" t="s">
        <v>84</v>
      </c>
      <c r="E30" t="s">
        <v>80</v>
      </c>
      <c r="F30">
        <v>5</v>
      </c>
      <c r="G30" s="6">
        <v>11.17</v>
      </c>
      <c r="H30" s="6">
        <v>18.22</v>
      </c>
      <c r="I30" s="6">
        <v>39.35</v>
      </c>
      <c r="J30" s="6">
        <v>96.21</v>
      </c>
      <c r="K30">
        <v>7</v>
      </c>
      <c r="L30">
        <v>11</v>
      </c>
      <c r="M30" s="6">
        <v>7.9166666666666696</v>
      </c>
      <c r="N30">
        <v>18</v>
      </c>
      <c r="O30">
        <v>2</v>
      </c>
      <c r="P30" s="6">
        <v>18.1666666666667</v>
      </c>
      <c r="Q30" t="s">
        <v>21</v>
      </c>
    </row>
    <row r="31" spans="1:17">
      <c r="A31">
        <v>529</v>
      </c>
      <c r="B31" t="s">
        <v>78</v>
      </c>
      <c r="C31" t="s">
        <v>85</v>
      </c>
      <c r="D31" t="s">
        <v>86</v>
      </c>
      <c r="E31" t="s">
        <v>80</v>
      </c>
      <c r="F31">
        <v>5</v>
      </c>
      <c r="M31" s="6">
        <v>0</v>
      </c>
      <c r="P31" s="6">
        <v>0</v>
      </c>
    </row>
    <row r="32" spans="1:17">
      <c r="A32">
        <v>530</v>
      </c>
      <c r="B32" t="s">
        <v>78</v>
      </c>
      <c r="C32" t="s">
        <v>87</v>
      </c>
      <c r="D32" t="s">
        <v>88</v>
      </c>
      <c r="E32" t="s">
        <v>80</v>
      </c>
      <c r="F32">
        <v>5</v>
      </c>
      <c r="G32" s="6">
        <v>11.96</v>
      </c>
      <c r="H32" s="6">
        <v>17.649999999999999</v>
      </c>
      <c r="I32" s="6">
        <v>38.700000000000003</v>
      </c>
      <c r="J32" s="6">
        <v>104.88</v>
      </c>
      <c r="K32">
        <v>7</v>
      </c>
      <c r="L32">
        <v>9</v>
      </c>
      <c r="M32" s="6">
        <v>7.75</v>
      </c>
      <c r="N32">
        <v>20</v>
      </c>
      <c r="O32">
        <v>1</v>
      </c>
      <c r="P32" s="6">
        <v>20.0833333333333</v>
      </c>
      <c r="Q32" t="s">
        <v>34</v>
      </c>
    </row>
    <row r="33" spans="1:17">
      <c r="A33">
        <v>531</v>
      </c>
      <c r="B33" t="s">
        <v>78</v>
      </c>
      <c r="C33" t="s">
        <v>89</v>
      </c>
      <c r="D33" t="s">
        <v>90</v>
      </c>
      <c r="E33" t="s">
        <v>80</v>
      </c>
      <c r="F33">
        <v>5</v>
      </c>
      <c r="G33" s="6">
        <v>8.9499999999999993</v>
      </c>
      <c r="H33" s="6">
        <v>16.059999999999999</v>
      </c>
      <c r="I33" s="6">
        <v>33.26</v>
      </c>
      <c r="K33">
        <v>10</v>
      </c>
      <c r="L33">
        <v>8</v>
      </c>
      <c r="M33" s="6">
        <v>10.6666666666667</v>
      </c>
      <c r="N33">
        <v>23</v>
      </c>
      <c r="O33">
        <v>0</v>
      </c>
      <c r="P33" s="6">
        <v>23</v>
      </c>
      <c r="Q33" t="s">
        <v>34</v>
      </c>
    </row>
    <row r="34" spans="1:17">
      <c r="A34">
        <v>532</v>
      </c>
      <c r="B34" t="s">
        <v>78</v>
      </c>
      <c r="C34" t="s">
        <v>91</v>
      </c>
      <c r="D34" t="s">
        <v>92</v>
      </c>
      <c r="E34" t="s">
        <v>80</v>
      </c>
      <c r="F34">
        <v>5</v>
      </c>
      <c r="G34" s="6">
        <v>11.65</v>
      </c>
      <c r="H34" s="6">
        <v>18</v>
      </c>
      <c r="I34" s="6">
        <v>39.22</v>
      </c>
      <c r="J34" s="6">
        <v>100.63</v>
      </c>
      <c r="K34">
        <v>9</v>
      </c>
      <c r="L34">
        <v>7</v>
      </c>
      <c r="M34" s="6">
        <v>9.5833333333333304</v>
      </c>
      <c r="N34">
        <v>15</v>
      </c>
      <c r="O34">
        <v>4</v>
      </c>
      <c r="P34" s="6">
        <v>15.3333333333333</v>
      </c>
      <c r="Q34" t="s">
        <v>21</v>
      </c>
    </row>
    <row r="35" spans="1:17">
      <c r="A35">
        <v>533</v>
      </c>
      <c r="B35" t="s">
        <v>78</v>
      </c>
      <c r="C35" t="s">
        <v>93</v>
      </c>
      <c r="D35" t="s">
        <v>94</v>
      </c>
      <c r="E35" t="s">
        <v>80</v>
      </c>
      <c r="F35">
        <v>5</v>
      </c>
      <c r="M35" s="6">
        <v>0</v>
      </c>
      <c r="P35" s="6">
        <v>0</v>
      </c>
    </row>
    <row r="36" spans="1:17">
      <c r="A36">
        <v>534</v>
      </c>
      <c r="B36" t="s">
        <v>78</v>
      </c>
      <c r="C36" t="s">
        <v>95</v>
      </c>
      <c r="D36" t="s">
        <v>96</v>
      </c>
      <c r="E36" t="s">
        <v>80</v>
      </c>
      <c r="F36">
        <v>5</v>
      </c>
      <c r="M36" s="6">
        <v>0</v>
      </c>
      <c r="P36" s="6">
        <v>0</v>
      </c>
    </row>
    <row r="37" spans="1:17">
      <c r="A37">
        <v>535</v>
      </c>
      <c r="B37" t="s">
        <v>78</v>
      </c>
      <c r="C37" t="s">
        <v>97</v>
      </c>
      <c r="D37" t="s">
        <v>98</v>
      </c>
      <c r="E37" t="s">
        <v>80</v>
      </c>
      <c r="F37">
        <v>5</v>
      </c>
      <c r="G37" s="6">
        <v>11.59</v>
      </c>
      <c r="H37" s="6">
        <v>18.7</v>
      </c>
      <c r="J37" s="6">
        <v>90.82</v>
      </c>
      <c r="K37">
        <v>9</v>
      </c>
      <c r="L37">
        <v>4</v>
      </c>
      <c r="M37" s="6">
        <v>9.3333333333333304</v>
      </c>
      <c r="N37">
        <v>14</v>
      </c>
      <c r="O37">
        <v>8</v>
      </c>
      <c r="P37" s="6">
        <v>14.6666666666667</v>
      </c>
    </row>
    <row r="38" spans="1:17">
      <c r="A38">
        <v>536</v>
      </c>
      <c r="B38" t="s">
        <v>78</v>
      </c>
      <c r="C38" t="s">
        <v>99</v>
      </c>
      <c r="D38" t="s">
        <v>100</v>
      </c>
      <c r="E38" t="s">
        <v>80</v>
      </c>
      <c r="F38">
        <v>5</v>
      </c>
      <c r="G38" s="6">
        <v>11.7</v>
      </c>
      <c r="H38" s="6">
        <v>17.68</v>
      </c>
      <c r="I38" s="6">
        <v>38.03</v>
      </c>
      <c r="K38">
        <v>4</v>
      </c>
      <c r="L38">
        <v>5</v>
      </c>
      <c r="M38" s="6">
        <v>4.4166666666666696</v>
      </c>
      <c r="N38">
        <v>13</v>
      </c>
      <c r="O38">
        <v>0</v>
      </c>
      <c r="P38" s="6">
        <v>13</v>
      </c>
      <c r="Q38" t="s">
        <v>49</v>
      </c>
    </row>
    <row r="39" spans="1:17">
      <c r="A39">
        <v>537</v>
      </c>
      <c r="B39" t="s">
        <v>101</v>
      </c>
      <c r="C39" t="s">
        <v>102</v>
      </c>
      <c r="D39" t="s">
        <v>103</v>
      </c>
      <c r="E39" t="s">
        <v>80</v>
      </c>
      <c r="F39">
        <v>5</v>
      </c>
      <c r="M39" s="6">
        <v>0</v>
      </c>
      <c r="P39" s="6">
        <v>0</v>
      </c>
    </row>
    <row r="40" spans="1:17">
      <c r="A40">
        <v>538</v>
      </c>
      <c r="B40" t="s">
        <v>101</v>
      </c>
      <c r="C40" t="s">
        <v>104</v>
      </c>
      <c r="D40" t="s">
        <v>105</v>
      </c>
      <c r="E40" t="s">
        <v>80</v>
      </c>
      <c r="F40">
        <v>5</v>
      </c>
      <c r="M40" s="6">
        <v>0</v>
      </c>
      <c r="P40" s="6">
        <v>0</v>
      </c>
    </row>
    <row r="41" spans="1:17">
      <c r="A41">
        <v>539</v>
      </c>
      <c r="B41" t="s">
        <v>101</v>
      </c>
      <c r="C41" t="s">
        <v>106</v>
      </c>
      <c r="D41" t="s">
        <v>107</v>
      </c>
      <c r="E41" t="s">
        <v>80</v>
      </c>
      <c r="F41">
        <v>5</v>
      </c>
      <c r="M41" s="6">
        <v>0</v>
      </c>
      <c r="P41" s="6">
        <v>0</v>
      </c>
    </row>
    <row r="42" spans="1:17">
      <c r="A42">
        <v>540</v>
      </c>
      <c r="B42" t="s">
        <v>101</v>
      </c>
      <c r="C42" t="s">
        <v>108</v>
      </c>
      <c r="D42" t="s">
        <v>109</v>
      </c>
      <c r="E42" t="s">
        <v>80</v>
      </c>
      <c r="F42">
        <v>5</v>
      </c>
      <c r="G42" s="6">
        <v>9.7899999999999991</v>
      </c>
      <c r="H42" s="6">
        <v>16.07</v>
      </c>
      <c r="I42" s="6">
        <v>32.69</v>
      </c>
      <c r="J42" s="6">
        <v>79.040000000000006</v>
      </c>
      <c r="K42">
        <v>10</v>
      </c>
      <c r="L42">
        <v>3</v>
      </c>
      <c r="M42" s="6">
        <v>10.25</v>
      </c>
      <c r="N42">
        <v>22</v>
      </c>
      <c r="O42">
        <v>2</v>
      </c>
      <c r="P42" s="6">
        <v>22.1666666666667</v>
      </c>
      <c r="Q42" t="s">
        <v>37</v>
      </c>
    </row>
    <row r="43" spans="1:17">
      <c r="A43">
        <v>541</v>
      </c>
      <c r="B43" t="s">
        <v>101</v>
      </c>
      <c r="C43" t="s">
        <v>110</v>
      </c>
      <c r="D43" t="s">
        <v>111</v>
      </c>
      <c r="E43" t="s">
        <v>80</v>
      </c>
      <c r="F43">
        <v>5</v>
      </c>
      <c r="M43" s="6">
        <v>0</v>
      </c>
      <c r="P43" s="6">
        <v>0</v>
      </c>
    </row>
    <row r="44" spans="1:17">
      <c r="A44">
        <v>542</v>
      </c>
      <c r="B44" t="s">
        <v>101</v>
      </c>
      <c r="C44" t="s">
        <v>112</v>
      </c>
      <c r="D44" t="s">
        <v>113</v>
      </c>
      <c r="E44" t="s">
        <v>80</v>
      </c>
      <c r="F44">
        <v>5</v>
      </c>
      <c r="G44" s="6">
        <v>10.039999999999999</v>
      </c>
      <c r="H44" s="6">
        <v>16.34</v>
      </c>
      <c r="K44">
        <v>10</v>
      </c>
      <c r="L44">
        <v>4</v>
      </c>
      <c r="M44" s="6">
        <v>10.3333333333333</v>
      </c>
      <c r="N44">
        <v>21</v>
      </c>
      <c r="O44">
        <v>11</v>
      </c>
      <c r="P44" s="6">
        <v>21.9166666666667</v>
      </c>
      <c r="Q44" t="s">
        <v>49</v>
      </c>
    </row>
    <row r="45" spans="1:17">
      <c r="A45">
        <v>543</v>
      </c>
      <c r="B45" t="s">
        <v>101</v>
      </c>
      <c r="C45" t="s">
        <v>114</v>
      </c>
      <c r="D45" t="s">
        <v>115</v>
      </c>
      <c r="E45" t="s">
        <v>80</v>
      </c>
      <c r="F45">
        <v>5</v>
      </c>
      <c r="G45" s="6">
        <v>10.25</v>
      </c>
      <c r="H45" s="6">
        <v>15.27</v>
      </c>
      <c r="I45" s="6">
        <v>30.45</v>
      </c>
      <c r="J45" s="6">
        <v>72.47</v>
      </c>
      <c r="K45">
        <v>10</v>
      </c>
      <c r="L45">
        <v>2</v>
      </c>
      <c r="M45" s="6">
        <v>10.1666666666667</v>
      </c>
      <c r="N45">
        <v>22</v>
      </c>
      <c r="O45">
        <v>11</v>
      </c>
      <c r="P45" s="6">
        <v>22.9166666666667</v>
      </c>
      <c r="Q45" t="s">
        <v>21</v>
      </c>
    </row>
    <row r="46" spans="1:17">
      <c r="A46">
        <v>544</v>
      </c>
      <c r="B46" t="s">
        <v>101</v>
      </c>
      <c r="C46" t="s">
        <v>116</v>
      </c>
      <c r="D46" t="s">
        <v>117</v>
      </c>
      <c r="E46" t="s">
        <v>80</v>
      </c>
      <c r="F46">
        <v>5</v>
      </c>
      <c r="G46" s="6">
        <v>16.73</v>
      </c>
      <c r="H46" s="6">
        <v>18.53</v>
      </c>
      <c r="I46" s="6">
        <v>38.130000000000003</v>
      </c>
      <c r="K46">
        <v>6</v>
      </c>
      <c r="L46">
        <v>3</v>
      </c>
      <c r="M46" s="6">
        <v>6.25</v>
      </c>
      <c r="N46">
        <v>14</v>
      </c>
      <c r="O46">
        <v>0</v>
      </c>
      <c r="P46" s="6">
        <v>14</v>
      </c>
      <c r="Q46" t="s">
        <v>55</v>
      </c>
    </row>
    <row r="47" spans="1:17">
      <c r="A47">
        <v>545</v>
      </c>
      <c r="B47" t="s">
        <v>101</v>
      </c>
      <c r="C47" t="s">
        <v>118</v>
      </c>
      <c r="D47" t="s">
        <v>29</v>
      </c>
      <c r="E47" t="s">
        <v>80</v>
      </c>
      <c r="F47">
        <v>5</v>
      </c>
      <c r="M47" s="6">
        <v>0</v>
      </c>
      <c r="P47" s="6">
        <v>0</v>
      </c>
    </row>
    <row r="48" spans="1:17">
      <c r="A48">
        <v>546</v>
      </c>
      <c r="B48" t="s">
        <v>101</v>
      </c>
      <c r="C48" t="s">
        <v>119</v>
      </c>
      <c r="D48" t="s">
        <v>120</v>
      </c>
      <c r="E48" t="s">
        <v>80</v>
      </c>
      <c r="F48">
        <v>5</v>
      </c>
      <c r="G48" s="6">
        <v>10.53</v>
      </c>
      <c r="H48" s="6">
        <v>17.84</v>
      </c>
      <c r="J48" s="6">
        <v>89.82</v>
      </c>
      <c r="K48">
        <v>10</v>
      </c>
      <c r="L48">
        <v>1</v>
      </c>
      <c r="M48" s="6">
        <v>10.0833333333333</v>
      </c>
      <c r="N48">
        <v>19</v>
      </c>
      <c r="O48">
        <v>0</v>
      </c>
      <c r="P48" s="6">
        <v>19</v>
      </c>
      <c r="Q48" t="s">
        <v>52</v>
      </c>
    </row>
    <row r="49" spans="1:17">
      <c r="A49">
        <v>547</v>
      </c>
      <c r="B49" t="s">
        <v>101</v>
      </c>
      <c r="C49" t="s">
        <v>121</v>
      </c>
      <c r="D49" t="s">
        <v>122</v>
      </c>
      <c r="E49" t="s">
        <v>80</v>
      </c>
      <c r="F49">
        <v>5</v>
      </c>
      <c r="G49" s="6">
        <v>10.32</v>
      </c>
      <c r="H49" s="6">
        <v>19.86</v>
      </c>
      <c r="J49" s="6">
        <v>105.84</v>
      </c>
      <c r="K49">
        <v>10</v>
      </c>
      <c r="L49">
        <v>0</v>
      </c>
      <c r="M49" s="6">
        <v>10</v>
      </c>
      <c r="N49">
        <v>19</v>
      </c>
      <c r="O49">
        <v>4</v>
      </c>
      <c r="P49" s="6">
        <v>19.3333333333333</v>
      </c>
      <c r="Q49" t="s">
        <v>21</v>
      </c>
    </row>
    <row r="50" spans="1:17">
      <c r="A50">
        <v>548</v>
      </c>
      <c r="B50" t="s">
        <v>101</v>
      </c>
      <c r="C50" t="s">
        <v>123</v>
      </c>
      <c r="D50" t="s">
        <v>124</v>
      </c>
      <c r="E50" t="s">
        <v>80</v>
      </c>
      <c r="F50">
        <v>5</v>
      </c>
      <c r="M50" s="6">
        <v>0</v>
      </c>
      <c r="P50" s="6">
        <v>0</v>
      </c>
    </row>
    <row r="51" spans="1:17">
      <c r="A51">
        <v>549</v>
      </c>
      <c r="B51" t="s">
        <v>101</v>
      </c>
      <c r="C51" t="s">
        <v>125</v>
      </c>
      <c r="D51" t="s">
        <v>126</v>
      </c>
      <c r="E51" t="s">
        <v>80</v>
      </c>
      <c r="F51">
        <v>5</v>
      </c>
      <c r="G51" s="6">
        <v>11.19</v>
      </c>
      <c r="H51" s="6">
        <v>17.53</v>
      </c>
      <c r="I51" s="6">
        <v>43.15</v>
      </c>
      <c r="J51" s="6">
        <v>108.21</v>
      </c>
      <c r="K51">
        <v>9</v>
      </c>
      <c r="L51">
        <v>11</v>
      </c>
      <c r="M51" s="6">
        <v>9.9166666666666696</v>
      </c>
      <c r="P51" s="6">
        <v>0</v>
      </c>
      <c r="Q51" t="s">
        <v>37</v>
      </c>
    </row>
    <row r="52" spans="1:17">
      <c r="A52">
        <v>550</v>
      </c>
      <c r="B52" t="s">
        <v>127</v>
      </c>
      <c r="C52" t="s">
        <v>128</v>
      </c>
      <c r="D52" t="s">
        <v>129</v>
      </c>
      <c r="E52" t="s">
        <v>80</v>
      </c>
      <c r="F52">
        <v>5</v>
      </c>
      <c r="M52" s="6">
        <v>0</v>
      </c>
      <c r="P52" s="6">
        <v>0</v>
      </c>
    </row>
    <row r="53" spans="1:17">
      <c r="A53">
        <v>551</v>
      </c>
      <c r="B53" t="s">
        <v>127</v>
      </c>
      <c r="C53" t="s">
        <v>130</v>
      </c>
      <c r="D53" t="s">
        <v>131</v>
      </c>
      <c r="E53" t="s">
        <v>80</v>
      </c>
      <c r="F53">
        <v>5</v>
      </c>
      <c r="G53" s="6">
        <v>10.130000000000001</v>
      </c>
      <c r="H53" s="6">
        <v>15.96</v>
      </c>
      <c r="J53" s="6">
        <v>95.6</v>
      </c>
      <c r="K53">
        <v>8</v>
      </c>
      <c r="L53">
        <v>8</v>
      </c>
      <c r="M53" s="6">
        <v>8.6666666666666696</v>
      </c>
      <c r="N53">
        <v>21</v>
      </c>
      <c r="O53">
        <v>0</v>
      </c>
      <c r="P53" s="6">
        <v>21</v>
      </c>
      <c r="Q53" t="s">
        <v>52</v>
      </c>
    </row>
    <row r="54" spans="1:17">
      <c r="A54">
        <v>552</v>
      </c>
      <c r="B54" t="s">
        <v>127</v>
      </c>
      <c r="C54" t="s">
        <v>132</v>
      </c>
      <c r="D54" t="s">
        <v>133</v>
      </c>
      <c r="E54" t="s">
        <v>80</v>
      </c>
      <c r="F54">
        <v>5</v>
      </c>
      <c r="G54" s="6">
        <v>11.63</v>
      </c>
      <c r="H54" s="6">
        <v>18.07</v>
      </c>
      <c r="I54" s="6">
        <v>36.75</v>
      </c>
      <c r="J54" s="6">
        <v>94.87</v>
      </c>
      <c r="K54">
        <v>6</v>
      </c>
      <c r="L54">
        <v>4</v>
      </c>
      <c r="M54" s="6">
        <v>6.3333333333333304</v>
      </c>
      <c r="N54">
        <v>15</v>
      </c>
      <c r="O54">
        <v>0</v>
      </c>
      <c r="P54" s="6">
        <v>15</v>
      </c>
    </row>
    <row r="55" spans="1:17">
      <c r="A55">
        <v>553</v>
      </c>
      <c r="B55" t="s">
        <v>127</v>
      </c>
      <c r="C55" t="s">
        <v>125</v>
      </c>
      <c r="D55" t="s">
        <v>134</v>
      </c>
      <c r="E55" t="s">
        <v>80</v>
      </c>
      <c r="F55">
        <v>5</v>
      </c>
      <c r="M55" s="6">
        <v>0</v>
      </c>
      <c r="P55" s="6">
        <v>0</v>
      </c>
    </row>
    <row r="56" spans="1:17">
      <c r="A56">
        <v>554</v>
      </c>
      <c r="B56" t="s">
        <v>127</v>
      </c>
      <c r="C56" t="s">
        <v>135</v>
      </c>
      <c r="D56" t="s">
        <v>136</v>
      </c>
      <c r="E56" t="s">
        <v>80</v>
      </c>
      <c r="F56">
        <v>5</v>
      </c>
      <c r="M56" s="6">
        <v>0</v>
      </c>
      <c r="P56" s="6">
        <v>0</v>
      </c>
    </row>
    <row r="57" spans="1:17">
      <c r="A57">
        <v>555</v>
      </c>
      <c r="B57" t="s">
        <v>127</v>
      </c>
      <c r="C57" t="s">
        <v>137</v>
      </c>
      <c r="D57" t="s">
        <v>138</v>
      </c>
      <c r="E57" t="s">
        <v>80</v>
      </c>
      <c r="F57">
        <v>5</v>
      </c>
      <c r="G57" s="6">
        <v>13.07</v>
      </c>
      <c r="H57" s="6">
        <v>20.83</v>
      </c>
      <c r="I57" s="6">
        <v>40.61</v>
      </c>
      <c r="J57" s="6">
        <v>99.87</v>
      </c>
      <c r="K57">
        <v>6</v>
      </c>
      <c r="L57">
        <v>8</v>
      </c>
      <c r="M57" s="6">
        <v>6.6666666666666696</v>
      </c>
      <c r="N57">
        <v>18</v>
      </c>
      <c r="O57">
        <v>6</v>
      </c>
      <c r="P57" s="6">
        <v>18.5</v>
      </c>
    </row>
    <row r="58" spans="1:17">
      <c r="A58">
        <v>556</v>
      </c>
      <c r="B58" t="s">
        <v>127</v>
      </c>
      <c r="C58" t="s">
        <v>139</v>
      </c>
      <c r="D58" t="s">
        <v>140</v>
      </c>
      <c r="E58" t="s">
        <v>80</v>
      </c>
      <c r="F58">
        <v>5</v>
      </c>
      <c r="M58" s="6">
        <v>0</v>
      </c>
      <c r="P58" s="6">
        <v>0</v>
      </c>
    </row>
    <row r="59" spans="1:17">
      <c r="A59">
        <v>557</v>
      </c>
      <c r="B59" t="s">
        <v>127</v>
      </c>
      <c r="C59" t="s">
        <v>141</v>
      </c>
      <c r="D59" t="s">
        <v>142</v>
      </c>
      <c r="E59" t="s">
        <v>80</v>
      </c>
      <c r="F59">
        <v>5</v>
      </c>
      <c r="M59" s="6">
        <v>0</v>
      </c>
      <c r="P59" s="6">
        <v>0</v>
      </c>
    </row>
    <row r="60" spans="1:17">
      <c r="A60">
        <v>558</v>
      </c>
      <c r="B60" t="s">
        <v>127</v>
      </c>
      <c r="C60" t="s">
        <v>143</v>
      </c>
      <c r="D60" t="s">
        <v>144</v>
      </c>
      <c r="E60" t="s">
        <v>80</v>
      </c>
      <c r="F60">
        <v>5</v>
      </c>
      <c r="G60" s="6">
        <v>11.59</v>
      </c>
      <c r="H60" s="6">
        <v>18</v>
      </c>
      <c r="J60" s="6">
        <v>85.71</v>
      </c>
      <c r="K60">
        <v>8</v>
      </c>
      <c r="L60">
        <v>2</v>
      </c>
      <c r="M60" s="6">
        <v>8.1666666666666696</v>
      </c>
      <c r="N60">
        <v>18</v>
      </c>
      <c r="O60">
        <v>7</v>
      </c>
      <c r="P60" s="6">
        <v>18.5833333333333</v>
      </c>
      <c r="Q60" t="s">
        <v>49</v>
      </c>
    </row>
    <row r="61" spans="1:17">
      <c r="A61">
        <v>559</v>
      </c>
      <c r="B61" t="s">
        <v>127</v>
      </c>
      <c r="C61" t="s">
        <v>132</v>
      </c>
      <c r="D61" t="s">
        <v>145</v>
      </c>
      <c r="E61" t="s">
        <v>80</v>
      </c>
      <c r="F61">
        <v>5</v>
      </c>
      <c r="G61" s="6">
        <v>15.5</v>
      </c>
      <c r="H61" s="6">
        <v>20.03</v>
      </c>
      <c r="I61" s="6">
        <v>48.07</v>
      </c>
      <c r="J61" s="6">
        <v>120.58</v>
      </c>
      <c r="K61">
        <v>4</v>
      </c>
      <c r="L61">
        <v>8</v>
      </c>
      <c r="M61" s="6">
        <v>4.6666666666666696</v>
      </c>
      <c r="N61">
        <v>11</v>
      </c>
      <c r="O61">
        <v>6</v>
      </c>
      <c r="P61" s="6">
        <v>11.5</v>
      </c>
      <c r="Q61" t="s">
        <v>49</v>
      </c>
    </row>
    <row r="62" spans="1:17">
      <c r="A62">
        <v>560</v>
      </c>
      <c r="B62" t="s">
        <v>127</v>
      </c>
      <c r="C62" t="s">
        <v>146</v>
      </c>
      <c r="D62" t="s">
        <v>147</v>
      </c>
      <c r="E62" t="s">
        <v>80</v>
      </c>
      <c r="F62">
        <v>5</v>
      </c>
      <c r="G62" s="6">
        <v>8.9499999999999993</v>
      </c>
      <c r="H62" s="6">
        <v>15.6</v>
      </c>
      <c r="I62" s="6">
        <v>30.58</v>
      </c>
      <c r="K62">
        <v>10</v>
      </c>
      <c r="L62">
        <v>2</v>
      </c>
      <c r="M62" s="6">
        <v>10.1666666666667</v>
      </c>
      <c r="N62">
        <v>20</v>
      </c>
      <c r="O62">
        <v>0</v>
      </c>
      <c r="P62" s="6">
        <v>20</v>
      </c>
      <c r="Q62" t="s">
        <v>21</v>
      </c>
    </row>
    <row r="63" spans="1:17">
      <c r="A63">
        <v>561</v>
      </c>
      <c r="B63" t="s">
        <v>127</v>
      </c>
      <c r="C63" t="s">
        <v>148</v>
      </c>
      <c r="D63" t="s">
        <v>60</v>
      </c>
      <c r="E63" t="s">
        <v>80</v>
      </c>
      <c r="F63">
        <v>5</v>
      </c>
      <c r="G63" s="6">
        <v>14.22</v>
      </c>
      <c r="H63" s="6">
        <v>21.59</v>
      </c>
      <c r="I63" s="6">
        <v>48.9</v>
      </c>
      <c r="J63" s="6">
        <v>121.07</v>
      </c>
      <c r="K63">
        <v>4</v>
      </c>
      <c r="L63">
        <v>8</v>
      </c>
      <c r="M63" s="6">
        <v>4.6666666666666696</v>
      </c>
      <c r="N63">
        <v>10</v>
      </c>
      <c r="O63">
        <v>0</v>
      </c>
      <c r="P63" s="6">
        <v>10</v>
      </c>
    </row>
    <row r="64" spans="1:17">
      <c r="A64">
        <v>562</v>
      </c>
      <c r="B64" t="s">
        <v>127</v>
      </c>
      <c r="C64" t="s">
        <v>149</v>
      </c>
      <c r="D64" t="s">
        <v>150</v>
      </c>
      <c r="E64" t="s">
        <v>80</v>
      </c>
      <c r="F64">
        <v>5</v>
      </c>
      <c r="M64" s="6">
        <v>0</v>
      </c>
      <c r="P64" s="6">
        <v>0</v>
      </c>
    </row>
    <row r="65" spans="1:17">
      <c r="A65">
        <v>563</v>
      </c>
      <c r="B65" t="s">
        <v>151</v>
      </c>
      <c r="C65" t="s">
        <v>152</v>
      </c>
      <c r="D65" t="s">
        <v>153</v>
      </c>
      <c r="E65" t="s">
        <v>80</v>
      </c>
      <c r="F65">
        <v>5</v>
      </c>
      <c r="G65" s="6">
        <v>10.72</v>
      </c>
      <c r="H65" s="6">
        <v>16.47</v>
      </c>
      <c r="I65" s="6">
        <v>34.26</v>
      </c>
      <c r="K65">
        <v>8</v>
      </c>
      <c r="L65">
        <v>11</v>
      </c>
      <c r="M65" s="6">
        <v>8.9166666666666696</v>
      </c>
      <c r="N65">
        <v>19</v>
      </c>
      <c r="O65">
        <v>4</v>
      </c>
      <c r="P65" s="6">
        <v>19.3333333333333</v>
      </c>
      <c r="Q65" t="s">
        <v>21</v>
      </c>
    </row>
    <row r="66" spans="1:17">
      <c r="A66">
        <v>564</v>
      </c>
      <c r="B66" t="s">
        <v>151</v>
      </c>
      <c r="C66" t="s">
        <v>154</v>
      </c>
      <c r="D66" t="s">
        <v>155</v>
      </c>
      <c r="E66" t="s">
        <v>80</v>
      </c>
      <c r="F66">
        <v>5</v>
      </c>
      <c r="M66" s="6">
        <v>0</v>
      </c>
      <c r="P66" s="6">
        <v>0</v>
      </c>
    </row>
    <row r="67" spans="1:17">
      <c r="A67">
        <v>565</v>
      </c>
      <c r="B67" t="s">
        <v>151</v>
      </c>
      <c r="C67" t="s">
        <v>81</v>
      </c>
      <c r="D67" t="s">
        <v>156</v>
      </c>
      <c r="E67" t="s">
        <v>80</v>
      </c>
      <c r="F67">
        <v>5</v>
      </c>
      <c r="M67" s="6">
        <v>0</v>
      </c>
      <c r="P67" s="6">
        <v>0</v>
      </c>
    </row>
    <row r="68" spans="1:17">
      <c r="A68">
        <v>566</v>
      </c>
      <c r="B68" t="s">
        <v>151</v>
      </c>
      <c r="C68" t="s">
        <v>157</v>
      </c>
      <c r="D68" t="s">
        <v>158</v>
      </c>
      <c r="E68" t="s">
        <v>80</v>
      </c>
      <c r="F68">
        <v>5</v>
      </c>
      <c r="G68" s="6">
        <v>10.210000000000001</v>
      </c>
      <c r="H68" s="6">
        <v>17.14</v>
      </c>
      <c r="K68">
        <v>9</v>
      </c>
      <c r="L68">
        <v>8</v>
      </c>
      <c r="M68" s="6">
        <v>9.6666666666666696</v>
      </c>
      <c r="N68">
        <v>17</v>
      </c>
      <c r="O68">
        <v>5</v>
      </c>
      <c r="P68" s="6">
        <v>17.4166666666667</v>
      </c>
      <c r="Q68" t="s">
        <v>49</v>
      </c>
    </row>
    <row r="69" spans="1:17">
      <c r="A69">
        <v>567</v>
      </c>
      <c r="B69" t="s">
        <v>151</v>
      </c>
      <c r="C69" t="s">
        <v>159</v>
      </c>
      <c r="D69" t="s">
        <v>160</v>
      </c>
      <c r="E69" t="s">
        <v>80</v>
      </c>
      <c r="F69">
        <v>5</v>
      </c>
      <c r="M69" s="6">
        <v>0</v>
      </c>
      <c r="P69" s="6">
        <v>0</v>
      </c>
    </row>
    <row r="70" spans="1:17">
      <c r="A70">
        <v>568</v>
      </c>
      <c r="B70" t="s">
        <v>151</v>
      </c>
      <c r="C70" t="s">
        <v>85</v>
      </c>
      <c r="D70" t="s">
        <v>161</v>
      </c>
      <c r="E70" t="s">
        <v>80</v>
      </c>
      <c r="F70">
        <v>5</v>
      </c>
      <c r="H70" s="6">
        <v>16.059999999999999</v>
      </c>
      <c r="K70">
        <v>9</v>
      </c>
      <c r="L70">
        <v>7</v>
      </c>
      <c r="M70" s="6">
        <v>9.5833333333333304</v>
      </c>
      <c r="N70">
        <v>26</v>
      </c>
      <c r="O70">
        <v>5</v>
      </c>
      <c r="P70" s="6">
        <v>26.4166666666667</v>
      </c>
      <c r="Q70" t="s">
        <v>55</v>
      </c>
    </row>
    <row r="71" spans="1:17">
      <c r="A71">
        <v>569</v>
      </c>
      <c r="B71" t="s">
        <v>151</v>
      </c>
      <c r="C71" t="s">
        <v>162</v>
      </c>
      <c r="D71" t="s">
        <v>163</v>
      </c>
      <c r="E71" t="s">
        <v>80</v>
      </c>
      <c r="F71">
        <v>5</v>
      </c>
      <c r="G71" s="6">
        <v>10.07</v>
      </c>
      <c r="H71" s="6">
        <v>16.82</v>
      </c>
      <c r="I71" s="6">
        <v>34.57</v>
      </c>
      <c r="J71" s="6">
        <v>84.28</v>
      </c>
      <c r="K71">
        <v>8</v>
      </c>
      <c r="L71">
        <v>9</v>
      </c>
      <c r="M71" s="6">
        <v>8.75</v>
      </c>
      <c r="N71">
        <v>18</v>
      </c>
      <c r="O71">
        <v>8</v>
      </c>
      <c r="P71" s="6">
        <v>18.6666666666667</v>
      </c>
      <c r="Q71" t="s">
        <v>55</v>
      </c>
    </row>
    <row r="72" spans="1:17">
      <c r="A72">
        <v>570</v>
      </c>
      <c r="B72" t="s">
        <v>151</v>
      </c>
      <c r="C72" t="s">
        <v>164</v>
      </c>
      <c r="D72" t="s">
        <v>109</v>
      </c>
      <c r="E72" t="s">
        <v>80</v>
      </c>
      <c r="F72">
        <v>5</v>
      </c>
      <c r="G72" s="6">
        <v>9.77</v>
      </c>
      <c r="H72" s="6">
        <v>16.09</v>
      </c>
      <c r="I72" s="6">
        <v>34.979999999999997</v>
      </c>
      <c r="K72">
        <v>7</v>
      </c>
      <c r="L72">
        <v>1</v>
      </c>
      <c r="M72" s="6">
        <v>7.0833333333333304</v>
      </c>
      <c r="N72">
        <v>14</v>
      </c>
      <c r="O72">
        <v>3</v>
      </c>
      <c r="P72" s="6">
        <v>14.25</v>
      </c>
    </row>
    <row r="73" spans="1:17">
      <c r="A73">
        <v>571</v>
      </c>
      <c r="B73" t="s">
        <v>151</v>
      </c>
      <c r="C73" t="s">
        <v>165</v>
      </c>
      <c r="D73" t="s">
        <v>166</v>
      </c>
      <c r="E73" t="s">
        <v>80</v>
      </c>
      <c r="F73">
        <v>5</v>
      </c>
      <c r="G73" s="6">
        <v>10.52</v>
      </c>
      <c r="H73" s="6">
        <v>18.72</v>
      </c>
      <c r="I73" s="6">
        <v>37.44</v>
      </c>
      <c r="J73" s="6">
        <v>88.7</v>
      </c>
      <c r="K73">
        <v>9</v>
      </c>
      <c r="L73">
        <v>10</v>
      </c>
      <c r="M73" s="6">
        <v>9.8333333333333304</v>
      </c>
      <c r="N73">
        <v>18</v>
      </c>
      <c r="O73">
        <v>10</v>
      </c>
      <c r="P73" s="6">
        <v>18.8333333333333</v>
      </c>
      <c r="Q73" t="s">
        <v>52</v>
      </c>
    </row>
    <row r="74" spans="1:17">
      <c r="A74">
        <v>572</v>
      </c>
      <c r="B74" t="s">
        <v>151</v>
      </c>
      <c r="C74" t="s">
        <v>167</v>
      </c>
      <c r="D74" t="s">
        <v>168</v>
      </c>
      <c r="E74" t="s">
        <v>80</v>
      </c>
      <c r="F74">
        <v>5</v>
      </c>
      <c r="G74" s="6">
        <v>10.55</v>
      </c>
      <c r="H74" s="6">
        <v>16.559999999999999</v>
      </c>
      <c r="I74" s="6">
        <v>33.880000000000003</v>
      </c>
      <c r="J74" s="6">
        <v>86.28</v>
      </c>
      <c r="K74">
        <v>10</v>
      </c>
      <c r="L74">
        <v>3</v>
      </c>
      <c r="M74" s="6">
        <v>10.25</v>
      </c>
      <c r="N74">
        <v>24</v>
      </c>
      <c r="O74">
        <v>4</v>
      </c>
      <c r="P74" s="6">
        <v>24.3333333333333</v>
      </c>
      <c r="Q74" t="s">
        <v>21</v>
      </c>
    </row>
    <row r="75" spans="1:17">
      <c r="A75">
        <v>573</v>
      </c>
      <c r="B75" t="s">
        <v>151</v>
      </c>
      <c r="C75" t="s">
        <v>169</v>
      </c>
      <c r="D75" t="s">
        <v>170</v>
      </c>
      <c r="E75" t="s">
        <v>80</v>
      </c>
      <c r="F75">
        <v>5</v>
      </c>
      <c r="G75" s="6">
        <v>10.92</v>
      </c>
      <c r="H75" s="6">
        <v>17.16</v>
      </c>
      <c r="I75" s="6">
        <v>39.020000000000003</v>
      </c>
      <c r="K75">
        <v>9</v>
      </c>
      <c r="L75">
        <v>1</v>
      </c>
      <c r="M75" s="6">
        <v>9.0833333333333304</v>
      </c>
      <c r="N75">
        <v>20</v>
      </c>
      <c r="O75">
        <v>3</v>
      </c>
      <c r="P75" s="6">
        <v>20.25</v>
      </c>
      <c r="Q75" t="s">
        <v>52</v>
      </c>
    </row>
    <row r="76" spans="1:17">
      <c r="A76">
        <v>574</v>
      </c>
      <c r="B76" t="s">
        <v>151</v>
      </c>
      <c r="C76" t="s">
        <v>171</v>
      </c>
      <c r="D76" t="s">
        <v>172</v>
      </c>
      <c r="E76" t="s">
        <v>80</v>
      </c>
      <c r="F76">
        <v>5</v>
      </c>
      <c r="G76" s="6">
        <v>11.89</v>
      </c>
      <c r="H76" s="6">
        <v>18.93</v>
      </c>
      <c r="J76" s="6">
        <v>115.81</v>
      </c>
      <c r="K76">
        <v>7</v>
      </c>
      <c r="L76">
        <v>8</v>
      </c>
      <c r="M76" s="6">
        <v>7.6666666666666696</v>
      </c>
      <c r="N76">
        <v>14</v>
      </c>
      <c r="O76">
        <v>7</v>
      </c>
      <c r="P76" s="6">
        <v>14.5833333333333</v>
      </c>
    </row>
  </sheetData>
  <autoFilter ref="A1:Q76">
    <filterColumn colId="4"/>
    <sortState ref="A2:Q76">
      <sortCondition ref="A1:A76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7"/>
  <sheetViews>
    <sheetView workbookViewId="0">
      <pane xSplit="5" ySplit="2" topLeftCell="F3" activePane="bottomRight" state="frozen"/>
      <selection sqref="A1:XFD2"/>
      <selection pane="topRight" sqref="A1:XFD2"/>
      <selection pane="bottomLeft" sqref="A1:XFD2"/>
      <selection pane="bottomRight" activeCell="F21" sqref="F21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5" width="9.85546875" bestFit="1" customWidth="1"/>
    <col min="6" max="6" width="16.140625" bestFit="1" customWidth="1"/>
    <col min="7" max="7" width="17.7109375" bestFit="1" customWidth="1"/>
    <col min="8" max="8" width="18.5703125" style="6" bestFit="1" customWidth="1"/>
    <col min="9" max="9" width="18.5703125" bestFit="1" customWidth="1"/>
    <col min="10" max="10" width="7.140625" style="9" customWidth="1"/>
    <col min="11" max="11" width="7.42578125" style="9" customWidth="1"/>
    <col min="12" max="12" width="11.28515625" bestFit="1" customWidth="1"/>
    <col min="13" max="13" width="9.140625" style="6"/>
  </cols>
  <sheetData>
    <row r="1" spans="1:13" ht="15.75" thickBot="1">
      <c r="F1" s="25" t="s">
        <v>213</v>
      </c>
      <c r="G1" s="26" t="s">
        <v>216</v>
      </c>
      <c r="H1" s="33" t="s">
        <v>217</v>
      </c>
      <c r="I1" s="26" t="s">
        <v>218</v>
      </c>
      <c r="J1" s="31"/>
      <c r="K1" s="31"/>
    </row>
    <row r="2" spans="1:13" ht="15.75" thickBo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9</v>
      </c>
      <c r="G2" s="18" t="s">
        <v>9</v>
      </c>
      <c r="H2" s="35" t="s">
        <v>9</v>
      </c>
      <c r="I2" s="18" t="s">
        <v>9</v>
      </c>
      <c r="L2" s="28" t="s">
        <v>219</v>
      </c>
      <c r="M2" s="36" t="s">
        <v>220</v>
      </c>
    </row>
    <row r="3" spans="1:13">
      <c r="A3">
        <v>500</v>
      </c>
      <c r="B3" t="s">
        <v>17</v>
      </c>
      <c r="C3" t="s">
        <v>18</v>
      </c>
      <c r="D3" t="s">
        <v>19</v>
      </c>
      <c r="E3" t="s">
        <v>20</v>
      </c>
      <c r="F3" s="6">
        <v>84.28</v>
      </c>
      <c r="G3" s="34">
        <v>80.08</v>
      </c>
      <c r="H3" s="34">
        <v>78.94</v>
      </c>
      <c r="I3" s="34">
        <v>78.94</v>
      </c>
      <c r="J3" s="32"/>
      <c r="K3" s="32"/>
      <c r="L3" t="str">
        <f>IF(COUNT(F3:I3)&gt;1,"Yes","Not Eligible")</f>
        <v>Yes</v>
      </c>
      <c r="M3" s="6">
        <f>IF(L3="Yes",ROUND(AVERAGE(F3:I3),2),"")</f>
        <v>80.56</v>
      </c>
    </row>
    <row r="4" spans="1:13">
      <c r="A4">
        <v>501</v>
      </c>
      <c r="B4" t="s">
        <v>17</v>
      </c>
      <c r="C4" t="s">
        <v>22</v>
      </c>
      <c r="D4" t="s">
        <v>23</v>
      </c>
      <c r="E4" t="s">
        <v>20</v>
      </c>
      <c r="F4" s="6">
        <v>84.77</v>
      </c>
      <c r="G4" s="22"/>
      <c r="H4" s="34">
        <v>80.900000000000006</v>
      </c>
      <c r="I4" s="34">
        <v>81.44</v>
      </c>
      <c r="J4" s="32"/>
      <c r="L4" t="str">
        <f>IF(COUNT(F4:I4)&gt;1,"Yes","Not Eligible")</f>
        <v>Yes</v>
      </c>
      <c r="M4" s="6">
        <f>IF(L4="Yes",ROUND(AVERAGE(F4:I4),2),"")</f>
        <v>82.37</v>
      </c>
    </row>
    <row r="5" spans="1:13">
      <c r="A5">
        <v>502</v>
      </c>
      <c r="B5" t="s">
        <v>17</v>
      </c>
      <c r="C5" t="s">
        <v>24</v>
      </c>
      <c r="D5" t="s">
        <v>25</v>
      </c>
      <c r="E5" t="s">
        <v>20</v>
      </c>
      <c r="F5" s="6">
        <v>81.78</v>
      </c>
      <c r="G5" s="22"/>
      <c r="H5" s="34">
        <v>77.25</v>
      </c>
      <c r="I5" s="34">
        <v>78.91</v>
      </c>
      <c r="J5" s="32"/>
      <c r="K5" s="32"/>
      <c r="L5" t="str">
        <f>IF(COUNT(F5:I5)&gt;1,"Yes","Not Eligible")</f>
        <v>Yes</v>
      </c>
      <c r="M5" s="6">
        <f>IF(L5="Yes",ROUND(AVERAGE(F5:I5),2),"")</f>
        <v>79.31</v>
      </c>
    </row>
    <row r="6" spans="1:13">
      <c r="A6">
        <v>503</v>
      </c>
      <c r="B6" t="s">
        <v>17</v>
      </c>
      <c r="C6" t="s">
        <v>26</v>
      </c>
      <c r="D6" t="s">
        <v>27</v>
      </c>
      <c r="E6" t="s">
        <v>20</v>
      </c>
      <c r="F6" s="6">
        <v>106.14</v>
      </c>
      <c r="G6" s="22"/>
      <c r="H6" s="34"/>
      <c r="I6" s="34"/>
      <c r="J6" s="32"/>
      <c r="K6" s="32"/>
      <c r="L6" t="str">
        <f>IF(COUNT(F6:I6)&gt;1,"Yes","Not Eligible")</f>
        <v>Not Eligible</v>
      </c>
      <c r="M6" s="6" t="str">
        <f>IF(L6="Yes",ROUND(AVERAGE(F6:I6),2),"")</f>
        <v/>
      </c>
    </row>
    <row r="7" spans="1:13">
      <c r="A7">
        <v>504</v>
      </c>
      <c r="B7" t="s">
        <v>17</v>
      </c>
      <c r="C7" t="s">
        <v>28</v>
      </c>
      <c r="D7" t="s">
        <v>29</v>
      </c>
      <c r="E7" t="s">
        <v>20</v>
      </c>
      <c r="F7" s="6"/>
      <c r="G7" s="22"/>
      <c r="H7" s="34"/>
      <c r="I7" s="34"/>
      <c r="J7" s="32"/>
      <c r="K7" s="32"/>
      <c r="L7" t="str">
        <f>IF(COUNT(F7:I7)&gt;1,"Yes","Not Eligible")</f>
        <v>Not Eligible</v>
      </c>
      <c r="M7" s="6" t="str">
        <f>IF(L7="Yes",ROUND(AVERAGE(F7:I7),2),"")</f>
        <v/>
      </c>
    </row>
    <row r="8" spans="1:13">
      <c r="A8">
        <v>505</v>
      </c>
      <c r="B8" t="s">
        <v>17</v>
      </c>
      <c r="C8" t="s">
        <v>30</v>
      </c>
      <c r="D8" t="s">
        <v>31</v>
      </c>
      <c r="E8" t="s">
        <v>20</v>
      </c>
      <c r="F8" s="6">
        <v>94.24</v>
      </c>
      <c r="G8" s="22"/>
      <c r="H8" s="34"/>
      <c r="I8" s="34"/>
      <c r="J8" s="32"/>
      <c r="K8" s="32"/>
      <c r="L8" t="str">
        <f>IF(COUNT(F8:I8)&gt;1,"Yes","Not Eligible")</f>
        <v>Not Eligible</v>
      </c>
      <c r="M8" s="6" t="str">
        <f>IF(L8="Yes",ROUND(AVERAGE(F8:I8),2),"")</f>
        <v/>
      </c>
    </row>
    <row r="9" spans="1:13">
      <c r="A9">
        <v>506</v>
      </c>
      <c r="B9" t="s">
        <v>17</v>
      </c>
      <c r="C9" t="s">
        <v>32</v>
      </c>
      <c r="D9" t="s">
        <v>33</v>
      </c>
      <c r="E9" t="s">
        <v>20</v>
      </c>
      <c r="F9" s="6">
        <v>87.73</v>
      </c>
      <c r="G9" s="34">
        <v>77.64</v>
      </c>
      <c r="H9" s="34"/>
      <c r="I9" s="34">
        <v>84.59</v>
      </c>
      <c r="J9" s="32"/>
      <c r="K9" s="32"/>
      <c r="L9" t="str">
        <f>IF(COUNT(F9:I9)&gt;1,"Yes","Not Eligible")</f>
        <v>Yes</v>
      </c>
      <c r="M9" s="6">
        <f>IF(L9="Yes",ROUND(AVERAGE(F9:I9),2),"")</f>
        <v>83.32</v>
      </c>
    </row>
    <row r="10" spans="1:13">
      <c r="A10">
        <v>507</v>
      </c>
      <c r="B10" t="s">
        <v>17</v>
      </c>
      <c r="C10" t="s">
        <v>35</v>
      </c>
      <c r="D10" t="s">
        <v>36</v>
      </c>
      <c r="E10" t="s">
        <v>20</v>
      </c>
      <c r="F10" s="6">
        <v>86.91</v>
      </c>
      <c r="G10" s="34">
        <v>81.760000000000005</v>
      </c>
      <c r="H10" s="34">
        <v>85.33</v>
      </c>
      <c r="I10" s="34"/>
      <c r="J10" s="32"/>
      <c r="K10" s="32"/>
      <c r="L10" t="str">
        <f>IF(COUNT(F10:I10)&gt;1,"Yes","Not Eligible")</f>
        <v>Yes</v>
      </c>
      <c r="M10" s="6">
        <f>IF(L10="Yes",ROUND(AVERAGE(F10:I10),2),"")</f>
        <v>84.67</v>
      </c>
    </row>
    <row r="11" spans="1:13">
      <c r="A11">
        <v>508</v>
      </c>
      <c r="B11" t="s">
        <v>38</v>
      </c>
      <c r="C11" t="s">
        <v>39</v>
      </c>
      <c r="D11" t="s">
        <v>40</v>
      </c>
      <c r="E11" t="s">
        <v>20</v>
      </c>
      <c r="F11" s="6">
        <v>102.68</v>
      </c>
      <c r="G11" s="34">
        <v>100.16</v>
      </c>
      <c r="H11" s="34">
        <v>102.97</v>
      </c>
      <c r="I11" s="34">
        <v>99.58</v>
      </c>
      <c r="J11" s="32"/>
      <c r="K11" s="32"/>
      <c r="L11" t="str">
        <f>IF(COUNT(F11:I11)&gt;1,"Yes","Not Eligible")</f>
        <v>Yes</v>
      </c>
      <c r="M11" s="6">
        <f>IF(L11="Yes",ROUND(AVERAGE(F11:I11),2),"")</f>
        <v>101.35</v>
      </c>
    </row>
    <row r="12" spans="1:13">
      <c r="A12">
        <v>509</v>
      </c>
      <c r="B12" t="s">
        <v>38</v>
      </c>
      <c r="C12" t="s">
        <v>41</v>
      </c>
      <c r="D12" t="s">
        <v>42</v>
      </c>
      <c r="E12" t="s">
        <v>20</v>
      </c>
      <c r="F12" s="6">
        <v>109.03</v>
      </c>
      <c r="G12" s="34">
        <v>96.28</v>
      </c>
      <c r="H12" s="34">
        <v>101.09</v>
      </c>
      <c r="I12" s="34">
        <v>95</v>
      </c>
      <c r="J12" s="32"/>
      <c r="K12" s="32"/>
      <c r="L12" t="str">
        <f>IF(COUNT(F12:I12)&gt;1,"Yes","Not Eligible")</f>
        <v>Yes</v>
      </c>
      <c r="M12" s="6">
        <f>IF(L12="Yes",ROUND(AVERAGE(F12:I12),2),"")</f>
        <v>100.35</v>
      </c>
    </row>
    <row r="13" spans="1:13">
      <c r="A13">
        <v>510</v>
      </c>
      <c r="B13" t="s">
        <v>38</v>
      </c>
      <c r="C13" t="s">
        <v>43</v>
      </c>
      <c r="D13" t="s">
        <v>44</v>
      </c>
      <c r="E13" t="s">
        <v>20</v>
      </c>
      <c r="F13" s="6">
        <v>105.59</v>
      </c>
      <c r="G13" s="22"/>
      <c r="H13" s="34"/>
      <c r="I13" s="34"/>
      <c r="L13" t="str">
        <f>IF(COUNT(F13:I13)&gt;1,"Yes","Not Eligible")</f>
        <v>Not Eligible</v>
      </c>
      <c r="M13" s="6" t="str">
        <f>IF(L13="Yes",ROUND(AVERAGE(F13:I13),2),"")</f>
        <v/>
      </c>
    </row>
    <row r="14" spans="1:13">
      <c r="A14">
        <v>511</v>
      </c>
      <c r="B14" t="s">
        <v>38</v>
      </c>
      <c r="C14" t="s">
        <v>45</v>
      </c>
      <c r="D14" t="s">
        <v>46</v>
      </c>
      <c r="E14" t="s">
        <v>20</v>
      </c>
      <c r="F14" s="6">
        <v>122.1</v>
      </c>
      <c r="G14" s="22"/>
      <c r="H14" s="34">
        <v>112.78</v>
      </c>
      <c r="I14" s="34">
        <v>117.5</v>
      </c>
      <c r="J14" s="32"/>
      <c r="L14" t="str">
        <f>IF(COUNT(F14:I14)&gt;1,"Yes","Not Eligible")</f>
        <v>Yes</v>
      </c>
      <c r="M14" s="6">
        <f>IF(L14="Yes",ROUND(AVERAGE(F14:I14),2),"")</f>
        <v>117.46</v>
      </c>
    </row>
    <row r="15" spans="1:13">
      <c r="A15">
        <v>512</v>
      </c>
      <c r="B15" t="s">
        <v>38</v>
      </c>
      <c r="C15" t="s">
        <v>47</v>
      </c>
      <c r="D15" t="s">
        <v>48</v>
      </c>
      <c r="E15" t="s">
        <v>20</v>
      </c>
      <c r="F15" s="6">
        <v>82</v>
      </c>
      <c r="G15" s="34">
        <v>82.59</v>
      </c>
      <c r="H15" s="34">
        <v>81</v>
      </c>
      <c r="I15" s="34">
        <v>92.66</v>
      </c>
      <c r="J15" s="32"/>
      <c r="K15" s="32"/>
      <c r="L15" t="str">
        <f>IF(COUNT(F15:I15)&gt;1,"Yes","Not Eligible")</f>
        <v>Yes</v>
      </c>
      <c r="M15" s="6">
        <f>IF(L15="Yes",ROUND(AVERAGE(F15:I15),2),"")</f>
        <v>84.56</v>
      </c>
    </row>
    <row r="16" spans="1:13">
      <c r="A16">
        <v>513</v>
      </c>
      <c r="B16" t="s">
        <v>38</v>
      </c>
      <c r="C16" t="s">
        <v>50</v>
      </c>
      <c r="D16" t="s">
        <v>51</v>
      </c>
      <c r="E16" t="s">
        <v>20</v>
      </c>
      <c r="F16" s="6">
        <v>101.75</v>
      </c>
      <c r="G16" s="22"/>
      <c r="H16" s="34"/>
      <c r="I16" s="34"/>
      <c r="L16" t="str">
        <f>IF(COUNT(F16:I16)&gt;1,"Yes","Not Eligible")</f>
        <v>Not Eligible</v>
      </c>
      <c r="M16" s="6" t="str">
        <f>IF(L16="Yes",ROUND(AVERAGE(F16:I16),2),"")</f>
        <v/>
      </c>
    </row>
    <row r="17" spans="1:13">
      <c r="A17">
        <v>514</v>
      </c>
      <c r="B17" t="s">
        <v>38</v>
      </c>
      <c r="C17" t="s">
        <v>53</v>
      </c>
      <c r="D17" t="s">
        <v>54</v>
      </c>
      <c r="E17" t="s">
        <v>20</v>
      </c>
      <c r="F17" s="6">
        <v>102.42</v>
      </c>
      <c r="G17" s="34">
        <v>91.97</v>
      </c>
      <c r="H17" s="34">
        <v>94.87</v>
      </c>
      <c r="I17" s="34">
        <v>96.210000000000008</v>
      </c>
      <c r="J17" s="32"/>
      <c r="K17" s="32"/>
      <c r="L17" t="str">
        <f>IF(COUNT(F17:I17)&gt;1,"Yes","Not Eligible")</f>
        <v>Yes</v>
      </c>
      <c r="M17" s="6">
        <f>IF(L17="Yes",ROUND(AVERAGE(F17:I17),2),"")</f>
        <v>96.37</v>
      </c>
    </row>
    <row r="18" spans="1:13">
      <c r="A18">
        <v>515</v>
      </c>
      <c r="B18" t="s">
        <v>38</v>
      </c>
      <c r="C18" t="s">
        <v>56</v>
      </c>
      <c r="D18" t="s">
        <v>57</v>
      </c>
      <c r="E18" t="s">
        <v>20</v>
      </c>
      <c r="F18" s="6">
        <v>90.43</v>
      </c>
      <c r="G18" s="22"/>
      <c r="H18" s="34"/>
      <c r="I18" s="34">
        <v>93.25</v>
      </c>
      <c r="L18" t="str">
        <f>IF(COUNT(F18:I18)&gt;1,"Yes","Not Eligible")</f>
        <v>Yes</v>
      </c>
      <c r="M18" s="6">
        <f>IF(L18="Yes",ROUND(AVERAGE(F18:I18),2),"")</f>
        <v>91.84</v>
      </c>
    </row>
    <row r="19" spans="1:13">
      <c r="A19">
        <v>516</v>
      </c>
      <c r="B19" t="s">
        <v>38</v>
      </c>
      <c r="C19" t="s">
        <v>58</v>
      </c>
      <c r="D19" t="s">
        <v>59</v>
      </c>
      <c r="E19" t="s">
        <v>20</v>
      </c>
      <c r="F19" s="6">
        <v>94.34</v>
      </c>
      <c r="G19" s="22"/>
      <c r="H19" s="34">
        <v>88.47</v>
      </c>
      <c r="I19" s="34">
        <v>92.66</v>
      </c>
      <c r="J19" s="32"/>
      <c r="L19" t="str">
        <f>IF(COUNT(F19:I19)&gt;1,"Yes","Not Eligible")</f>
        <v>Yes</v>
      </c>
      <c r="M19" s="6">
        <f>IF(L19="Yes",ROUND(AVERAGE(F19:I19),2),"")</f>
        <v>91.82</v>
      </c>
    </row>
    <row r="20" spans="1:13">
      <c r="A20">
        <v>517</v>
      </c>
      <c r="B20" t="s">
        <v>38</v>
      </c>
      <c r="C20" t="s">
        <v>30</v>
      </c>
      <c r="D20" t="s">
        <v>60</v>
      </c>
      <c r="E20" t="s">
        <v>20</v>
      </c>
      <c r="F20" s="6">
        <v>103</v>
      </c>
      <c r="G20" s="34">
        <v>103.71000000000001</v>
      </c>
      <c r="H20" s="34"/>
      <c r="I20" s="34">
        <v>97.59</v>
      </c>
      <c r="J20" s="32"/>
      <c r="K20" s="32"/>
      <c r="L20" t="str">
        <f>IF(COUNT(F20:I20)&gt;1,"Yes","Not Eligible")</f>
        <v>Yes</v>
      </c>
      <c r="M20" s="6">
        <f>IF(L20="Yes",ROUND(AVERAGE(F20:I20),2),"")</f>
        <v>101.43</v>
      </c>
    </row>
    <row r="21" spans="1:13">
      <c r="A21">
        <v>518</v>
      </c>
      <c r="B21" t="s">
        <v>61</v>
      </c>
      <c r="C21" t="s">
        <v>62</v>
      </c>
      <c r="D21" t="s">
        <v>63</v>
      </c>
      <c r="E21" t="s">
        <v>20</v>
      </c>
      <c r="F21" s="6">
        <v>86</v>
      </c>
      <c r="G21" s="22"/>
      <c r="H21" s="34"/>
      <c r="I21" s="34">
        <v>78.650000000000006</v>
      </c>
      <c r="L21" t="str">
        <f>IF(COUNT(F21:I21)&gt;1,"Yes","Not Eligible")</f>
        <v>Yes</v>
      </c>
      <c r="M21" s="6">
        <f>IF(L21="Yes",ROUND(AVERAGE(F21:I21),2),"")</f>
        <v>82.33</v>
      </c>
    </row>
    <row r="22" spans="1:13">
      <c r="A22">
        <v>519</v>
      </c>
      <c r="B22" t="s">
        <v>61</v>
      </c>
      <c r="C22" t="s">
        <v>64</v>
      </c>
      <c r="D22" t="s">
        <v>65</v>
      </c>
      <c r="E22" t="s">
        <v>20</v>
      </c>
      <c r="F22" s="6">
        <v>90.77</v>
      </c>
      <c r="G22" s="34">
        <v>84.87</v>
      </c>
      <c r="H22" s="34"/>
      <c r="I22" s="34"/>
      <c r="J22" s="32"/>
      <c r="K22" s="32"/>
      <c r="L22" t="str">
        <f>IF(COUNT(F22:I22)&gt;1,"Yes","Not Eligible")</f>
        <v>Yes</v>
      </c>
      <c r="M22" s="6">
        <f>IF(L22="Yes",ROUND(AVERAGE(F22:I22),2),"")</f>
        <v>87.82</v>
      </c>
    </row>
    <row r="23" spans="1:13">
      <c r="A23">
        <v>520</v>
      </c>
      <c r="B23" t="s">
        <v>61</v>
      </c>
      <c r="C23" t="s">
        <v>66</v>
      </c>
      <c r="D23" t="s">
        <v>67</v>
      </c>
      <c r="E23" t="s">
        <v>20</v>
      </c>
      <c r="F23" s="6"/>
      <c r="G23" s="34">
        <v>93.66</v>
      </c>
      <c r="H23" s="34">
        <v>94.960000000000008</v>
      </c>
      <c r="I23" s="34"/>
      <c r="L23" t="str">
        <f>IF(COUNT(F23:I23)&gt;1,"Yes","Not Eligible")</f>
        <v>Yes</v>
      </c>
      <c r="M23" s="6">
        <f>IF(L23="Yes",ROUND(AVERAGE(F23:I23),2),"")</f>
        <v>94.31</v>
      </c>
    </row>
    <row r="24" spans="1:13">
      <c r="A24">
        <v>521</v>
      </c>
      <c r="B24" t="s">
        <v>61</v>
      </c>
      <c r="C24" t="s">
        <v>68</v>
      </c>
      <c r="D24" t="s">
        <v>69</v>
      </c>
      <c r="E24" t="s">
        <v>20</v>
      </c>
      <c r="F24" s="6"/>
      <c r="G24" s="34">
        <v>84.18</v>
      </c>
      <c r="H24" s="34">
        <v>82.74</v>
      </c>
      <c r="I24" s="34"/>
      <c r="J24" s="32"/>
      <c r="K24" s="32"/>
      <c r="L24" t="str">
        <f>IF(COUNT(F24:I24)&gt;1,"Yes","Not Eligible")</f>
        <v>Yes</v>
      </c>
      <c r="M24" s="6">
        <f>IF(L24="Yes",ROUND(AVERAGE(F24:I24),2),"")</f>
        <v>83.46</v>
      </c>
    </row>
    <row r="25" spans="1:13">
      <c r="A25">
        <v>522</v>
      </c>
      <c r="B25" t="s">
        <v>61</v>
      </c>
      <c r="C25" t="s">
        <v>70</v>
      </c>
      <c r="D25" t="s">
        <v>71</v>
      </c>
      <c r="E25" t="s">
        <v>20</v>
      </c>
      <c r="F25" s="6">
        <v>102.63</v>
      </c>
      <c r="G25" s="34">
        <v>102.28</v>
      </c>
      <c r="H25" s="34"/>
      <c r="I25" s="34"/>
      <c r="L25" t="str">
        <f>IF(COUNT(F25:I25)&gt;1,"Yes","Not Eligible")</f>
        <v>Yes</v>
      </c>
      <c r="M25" s="6">
        <f>IF(L25="Yes",ROUND(AVERAGE(F25:I25),2),"")</f>
        <v>102.46</v>
      </c>
    </row>
    <row r="26" spans="1:13">
      <c r="A26">
        <v>523</v>
      </c>
      <c r="B26" t="s">
        <v>61</v>
      </c>
      <c r="C26" t="s">
        <v>72</v>
      </c>
      <c r="D26" t="s">
        <v>73</v>
      </c>
      <c r="E26" t="s">
        <v>20</v>
      </c>
      <c r="F26" s="6">
        <v>92.22</v>
      </c>
      <c r="G26" s="22"/>
      <c r="H26" s="34"/>
      <c r="I26" s="34"/>
      <c r="L26" t="str">
        <f>IF(COUNT(F26:I26)&gt;1,"Yes","Not Eligible")</f>
        <v>Not Eligible</v>
      </c>
      <c r="M26" s="6" t="str">
        <f>IF(L26="Yes",ROUND(AVERAGE(F26:I26),2),"")</f>
        <v/>
      </c>
    </row>
    <row r="27" spans="1:13">
      <c r="A27">
        <v>524</v>
      </c>
      <c r="B27" t="s">
        <v>61</v>
      </c>
      <c r="C27" t="s">
        <v>74</v>
      </c>
      <c r="D27" t="s">
        <v>75</v>
      </c>
      <c r="E27" t="s">
        <v>20</v>
      </c>
      <c r="F27" s="6">
        <v>90.44</v>
      </c>
      <c r="G27" s="34">
        <v>80.569999999999993</v>
      </c>
      <c r="H27" s="34">
        <v>83.97</v>
      </c>
      <c r="I27" s="34"/>
      <c r="J27" s="32"/>
      <c r="K27" s="32"/>
      <c r="L27" t="str">
        <f>IF(COUNT(F27:I27)&gt;1,"Yes","Not Eligible")</f>
        <v>Yes</v>
      </c>
      <c r="M27" s="6">
        <f>IF(L27="Yes",ROUND(AVERAGE(F27:I27),2),"")</f>
        <v>84.99</v>
      </c>
    </row>
    <row r="28" spans="1:13">
      <c r="A28">
        <v>525</v>
      </c>
      <c r="B28" t="s">
        <v>61</v>
      </c>
      <c r="C28" t="s">
        <v>76</v>
      </c>
      <c r="D28" t="s">
        <v>77</v>
      </c>
      <c r="E28" t="s">
        <v>20</v>
      </c>
      <c r="F28" s="6">
        <v>81.16</v>
      </c>
      <c r="G28" s="22"/>
      <c r="H28" s="34">
        <v>80.33</v>
      </c>
      <c r="I28" s="34"/>
      <c r="L28" t="str">
        <f>IF(COUNT(F28:I28)&gt;1,"Yes","Not Eligible")</f>
        <v>Yes</v>
      </c>
      <c r="M28" s="6">
        <f>IF(L28="Yes",ROUND(AVERAGE(F28:I28),2),"")</f>
        <v>80.75</v>
      </c>
    </row>
    <row r="29" spans="1:13">
      <c r="A29">
        <v>526</v>
      </c>
      <c r="B29" t="s">
        <v>78</v>
      </c>
      <c r="C29" t="s">
        <v>79</v>
      </c>
      <c r="D29" t="s">
        <v>65</v>
      </c>
      <c r="E29" t="s">
        <v>80</v>
      </c>
      <c r="F29" s="6"/>
      <c r="G29" s="34">
        <v>79.81</v>
      </c>
      <c r="H29" s="34"/>
      <c r="I29" s="34"/>
      <c r="J29" s="32"/>
      <c r="K29" s="32"/>
      <c r="L29" t="str">
        <f>IF(COUNT(F29:I29)&gt;1,"Yes","Not Eligible")</f>
        <v>Not Eligible</v>
      </c>
      <c r="M29" s="6" t="str">
        <f>IF(L29="Yes",ROUND(AVERAGE(F29:I29),2),"")</f>
        <v/>
      </c>
    </row>
    <row r="30" spans="1:13">
      <c r="A30">
        <v>527</v>
      </c>
      <c r="B30" t="s">
        <v>78</v>
      </c>
      <c r="C30" t="s">
        <v>81</v>
      </c>
      <c r="D30" t="s">
        <v>82</v>
      </c>
      <c r="E30" t="s">
        <v>80</v>
      </c>
      <c r="F30" s="6">
        <v>98.18</v>
      </c>
      <c r="G30" s="34">
        <v>97.32</v>
      </c>
      <c r="H30" s="34">
        <v>91.11</v>
      </c>
      <c r="I30" s="34"/>
      <c r="J30" s="32"/>
      <c r="K30" s="32"/>
      <c r="L30" t="str">
        <f>IF(COUNT(F30:I30)&gt;1,"Yes","Not Eligible")</f>
        <v>Yes</v>
      </c>
      <c r="M30" s="6">
        <f>IF(L30="Yes",ROUND(AVERAGE(F30:I30),2),"")</f>
        <v>95.54</v>
      </c>
    </row>
    <row r="31" spans="1:13">
      <c r="A31">
        <v>528</v>
      </c>
      <c r="B31" t="s">
        <v>78</v>
      </c>
      <c r="C31" t="s">
        <v>83</v>
      </c>
      <c r="D31" t="s">
        <v>84</v>
      </c>
      <c r="E31" t="s">
        <v>80</v>
      </c>
      <c r="F31" s="6">
        <v>96.21</v>
      </c>
      <c r="G31" s="34">
        <v>98.710000000000008</v>
      </c>
      <c r="H31" s="34">
        <v>94.87</v>
      </c>
      <c r="I31" s="34">
        <v>97.03</v>
      </c>
      <c r="J31" s="32"/>
      <c r="K31" s="32"/>
      <c r="L31" t="str">
        <f>IF(COUNT(F31:I31)&gt;1,"Yes","Not Eligible")</f>
        <v>Yes</v>
      </c>
      <c r="M31" s="6">
        <f>IF(L31="Yes",ROUND(AVERAGE(F31:I31),2),"")</f>
        <v>96.71</v>
      </c>
    </row>
    <row r="32" spans="1:13">
      <c r="A32">
        <v>529</v>
      </c>
      <c r="B32" t="s">
        <v>78</v>
      </c>
      <c r="C32" t="s">
        <v>85</v>
      </c>
      <c r="D32" t="s">
        <v>86</v>
      </c>
      <c r="E32" t="s">
        <v>80</v>
      </c>
      <c r="F32" s="6"/>
      <c r="G32" s="22"/>
      <c r="H32" s="34"/>
      <c r="I32" s="34"/>
      <c r="J32" s="32"/>
      <c r="K32" s="32"/>
      <c r="L32" t="str">
        <f>IF(COUNT(F32:I32)&gt;1,"Yes","Not Eligible")</f>
        <v>Not Eligible</v>
      </c>
      <c r="M32" s="6" t="str">
        <f>IF(L32="Yes",ROUND(AVERAGE(F32:I32),2),"")</f>
        <v/>
      </c>
    </row>
    <row r="33" spans="1:13">
      <c r="A33">
        <v>530</v>
      </c>
      <c r="B33" t="s">
        <v>78</v>
      </c>
      <c r="C33" t="s">
        <v>87</v>
      </c>
      <c r="D33" t="s">
        <v>88</v>
      </c>
      <c r="E33" t="s">
        <v>80</v>
      </c>
      <c r="F33" s="6">
        <v>104.88</v>
      </c>
      <c r="G33" s="34">
        <v>95.83</v>
      </c>
      <c r="H33" s="34">
        <v>94.43</v>
      </c>
      <c r="I33" s="34">
        <v>104.63</v>
      </c>
      <c r="J33" s="32"/>
      <c r="K33" s="32"/>
      <c r="L33" t="str">
        <f>IF(COUNT(F33:I33)&gt;1,"Yes","Not Eligible")</f>
        <v>Yes</v>
      </c>
      <c r="M33" s="6">
        <f>IF(L33="Yes",ROUND(AVERAGE(F33:I33),2),"")</f>
        <v>99.94</v>
      </c>
    </row>
    <row r="34" spans="1:13">
      <c r="A34">
        <v>531</v>
      </c>
      <c r="B34" t="s">
        <v>78</v>
      </c>
      <c r="C34" t="s">
        <v>89</v>
      </c>
      <c r="D34" t="s">
        <v>90</v>
      </c>
      <c r="E34" t="s">
        <v>80</v>
      </c>
      <c r="F34" s="6"/>
      <c r="G34" s="22"/>
      <c r="H34" s="34"/>
      <c r="I34" s="34">
        <v>83.63</v>
      </c>
      <c r="L34" t="str">
        <f>IF(COUNT(F34:I34)&gt;1,"Yes","Not Eligible")</f>
        <v>Not Eligible</v>
      </c>
      <c r="M34" s="6" t="str">
        <f>IF(L34="Yes",ROUND(AVERAGE(F34:I34),2),"")</f>
        <v/>
      </c>
    </row>
    <row r="35" spans="1:13">
      <c r="A35">
        <v>532</v>
      </c>
      <c r="B35" t="s">
        <v>78</v>
      </c>
      <c r="C35" t="s">
        <v>91</v>
      </c>
      <c r="D35" t="s">
        <v>92</v>
      </c>
      <c r="E35" t="s">
        <v>80</v>
      </c>
      <c r="F35" s="6">
        <v>100.63</v>
      </c>
      <c r="G35" s="34">
        <v>93.259999999999991</v>
      </c>
      <c r="H35" s="34">
        <v>91.27</v>
      </c>
      <c r="I35" s="34">
        <v>93.009999999999991</v>
      </c>
      <c r="J35" s="32"/>
      <c r="K35" s="32"/>
      <c r="L35" t="str">
        <f>IF(COUNT(F35:I35)&gt;1,"Yes","Not Eligible")</f>
        <v>Yes</v>
      </c>
      <c r="M35" s="6">
        <f>IF(L35="Yes",ROUND(AVERAGE(F35:I35),2),"")</f>
        <v>94.54</v>
      </c>
    </row>
    <row r="36" spans="1:13">
      <c r="A36">
        <v>533</v>
      </c>
      <c r="B36" t="s">
        <v>78</v>
      </c>
      <c r="C36" t="s">
        <v>93</v>
      </c>
      <c r="D36" t="s">
        <v>94</v>
      </c>
      <c r="E36" t="s">
        <v>80</v>
      </c>
      <c r="F36" s="6"/>
      <c r="G36" s="34">
        <v>91.94</v>
      </c>
      <c r="H36" s="34">
        <v>96.07</v>
      </c>
      <c r="I36" s="34">
        <v>93.08</v>
      </c>
      <c r="J36" s="32"/>
      <c r="K36" s="32"/>
      <c r="L36" t="str">
        <f>IF(COUNT(F36:I36)&gt;1,"Yes","Not Eligible")</f>
        <v>Yes</v>
      </c>
      <c r="M36" s="6">
        <f>IF(L36="Yes",ROUND(AVERAGE(F36:I36),2),"")</f>
        <v>93.7</v>
      </c>
    </row>
    <row r="37" spans="1:13">
      <c r="A37">
        <v>534</v>
      </c>
      <c r="B37" t="s">
        <v>78</v>
      </c>
      <c r="C37" t="s">
        <v>95</v>
      </c>
      <c r="D37" t="s">
        <v>96</v>
      </c>
      <c r="E37" t="s">
        <v>80</v>
      </c>
      <c r="F37" s="6"/>
      <c r="G37" s="34">
        <v>79.25</v>
      </c>
      <c r="H37" s="34">
        <v>78.099999999999994</v>
      </c>
      <c r="I37" s="34"/>
      <c r="J37" s="32"/>
      <c r="K37" s="32"/>
      <c r="L37" t="str">
        <f>IF(COUNT(F37:I37)&gt;1,"Yes","Not Eligible")</f>
        <v>Yes</v>
      </c>
      <c r="M37" s="6">
        <f>IF(L37="Yes",ROUND(AVERAGE(F37:I37),2),"")</f>
        <v>78.680000000000007</v>
      </c>
    </row>
    <row r="38" spans="1:13">
      <c r="A38">
        <v>535</v>
      </c>
      <c r="B38" t="s">
        <v>78</v>
      </c>
      <c r="C38" t="s">
        <v>97</v>
      </c>
      <c r="D38" t="s">
        <v>98</v>
      </c>
      <c r="E38" t="s">
        <v>80</v>
      </c>
      <c r="F38" s="6">
        <v>90.82</v>
      </c>
      <c r="G38" s="34">
        <v>85.210000000000008</v>
      </c>
      <c r="H38" s="34">
        <v>92.33</v>
      </c>
      <c r="I38" s="34">
        <v>84.89</v>
      </c>
      <c r="J38" s="32"/>
      <c r="K38" s="32"/>
      <c r="L38" t="str">
        <f>IF(COUNT(F38:I38)&gt;1,"Yes","Not Eligible")</f>
        <v>Yes</v>
      </c>
      <c r="M38" s="6">
        <f>IF(L38="Yes",ROUND(AVERAGE(F38:I38),2),"")</f>
        <v>88.31</v>
      </c>
    </row>
    <row r="39" spans="1:13">
      <c r="A39">
        <v>536</v>
      </c>
      <c r="B39" t="s">
        <v>78</v>
      </c>
      <c r="C39" t="s">
        <v>99</v>
      </c>
      <c r="D39" t="s">
        <v>100</v>
      </c>
      <c r="E39" t="s">
        <v>80</v>
      </c>
      <c r="F39" s="6"/>
      <c r="G39" s="34">
        <v>85.59</v>
      </c>
      <c r="H39" s="34">
        <v>87.38</v>
      </c>
      <c r="I39" s="34">
        <v>90.95</v>
      </c>
      <c r="J39" s="32"/>
      <c r="K39" s="32"/>
      <c r="L39" t="str">
        <f>IF(COUNT(F39:I39)&gt;1,"Yes","Not Eligible")</f>
        <v>Yes</v>
      </c>
      <c r="M39" s="6">
        <f>IF(L39="Yes",ROUND(AVERAGE(F39:I39),2),"")</f>
        <v>87.97</v>
      </c>
    </row>
    <row r="40" spans="1:13">
      <c r="A40">
        <v>537</v>
      </c>
      <c r="B40" t="s">
        <v>101</v>
      </c>
      <c r="C40" t="s">
        <v>102</v>
      </c>
      <c r="D40" t="s">
        <v>103</v>
      </c>
      <c r="E40" t="s">
        <v>80</v>
      </c>
      <c r="F40" s="6"/>
      <c r="G40" s="22"/>
      <c r="H40" s="34">
        <v>93.65</v>
      </c>
      <c r="I40" s="34"/>
      <c r="J40" s="32"/>
      <c r="K40" s="32"/>
      <c r="L40" t="str">
        <f>IF(COUNT(F40:I40)&gt;1,"Yes","Not Eligible")</f>
        <v>Not Eligible</v>
      </c>
      <c r="M40" s="6" t="str">
        <f>IF(L40="Yes",ROUND(AVERAGE(F40:I40),2),"")</f>
        <v/>
      </c>
    </row>
    <row r="41" spans="1:13">
      <c r="A41">
        <v>538</v>
      </c>
      <c r="B41" t="s">
        <v>101</v>
      </c>
      <c r="C41" t="s">
        <v>104</v>
      </c>
      <c r="D41" t="s">
        <v>105</v>
      </c>
      <c r="E41" t="s">
        <v>80</v>
      </c>
      <c r="F41" s="6"/>
      <c r="G41" s="34">
        <v>90.34</v>
      </c>
      <c r="H41" s="34">
        <v>88.32</v>
      </c>
      <c r="I41" s="34">
        <v>81.81</v>
      </c>
      <c r="J41" s="32"/>
      <c r="L41" t="str">
        <f>IF(COUNT(F41:I41)&gt;1,"Yes","Not Eligible")</f>
        <v>Yes</v>
      </c>
      <c r="M41" s="6">
        <f>IF(L41="Yes",ROUND(AVERAGE(F41:I41),2),"")</f>
        <v>86.82</v>
      </c>
    </row>
    <row r="42" spans="1:13">
      <c r="A42">
        <v>539</v>
      </c>
      <c r="B42" t="s">
        <v>101</v>
      </c>
      <c r="C42" t="s">
        <v>106</v>
      </c>
      <c r="D42" t="s">
        <v>107</v>
      </c>
      <c r="E42" t="s">
        <v>80</v>
      </c>
      <c r="F42" s="6"/>
      <c r="G42" s="22"/>
      <c r="H42" s="34"/>
      <c r="I42" s="34"/>
      <c r="J42" s="32"/>
      <c r="K42" s="32"/>
      <c r="L42" t="str">
        <f>IF(COUNT(F42:I42)&gt;1,"Yes","Not Eligible")</f>
        <v>Not Eligible</v>
      </c>
      <c r="M42" s="6" t="str">
        <f>IF(L42="Yes",ROUND(AVERAGE(F42:I42),2),"")</f>
        <v/>
      </c>
    </row>
    <row r="43" spans="1:13">
      <c r="A43">
        <v>540</v>
      </c>
      <c r="B43" t="s">
        <v>101</v>
      </c>
      <c r="C43" t="s">
        <v>108</v>
      </c>
      <c r="D43" t="s">
        <v>109</v>
      </c>
      <c r="E43" t="s">
        <v>80</v>
      </c>
      <c r="F43" s="6">
        <v>79.040000000000006</v>
      </c>
      <c r="G43" s="34">
        <v>71.75</v>
      </c>
      <c r="H43" s="34">
        <v>75.25</v>
      </c>
      <c r="I43" s="34"/>
      <c r="J43" s="32"/>
      <c r="K43" s="32"/>
      <c r="L43" t="str">
        <f>IF(COUNT(F43:I43)&gt;1,"Yes","Not Eligible")</f>
        <v>Yes</v>
      </c>
      <c r="M43" s="6">
        <f>IF(L43="Yes",ROUND(AVERAGE(F43:I43),2),"")</f>
        <v>75.349999999999994</v>
      </c>
    </row>
    <row r="44" spans="1:13">
      <c r="A44">
        <v>541</v>
      </c>
      <c r="B44" t="s">
        <v>101</v>
      </c>
      <c r="C44" t="s">
        <v>110</v>
      </c>
      <c r="D44" t="s">
        <v>111</v>
      </c>
      <c r="E44" t="s">
        <v>80</v>
      </c>
      <c r="F44" s="6"/>
      <c r="G44" s="22"/>
      <c r="H44" s="34">
        <v>106.56</v>
      </c>
      <c r="I44" s="34"/>
      <c r="J44" s="32"/>
      <c r="K44" s="32"/>
      <c r="L44" t="str">
        <f>IF(COUNT(F44:I44)&gt;1,"Yes","Not Eligible")</f>
        <v>Not Eligible</v>
      </c>
      <c r="M44" s="6" t="str">
        <f>IF(L44="Yes",ROUND(AVERAGE(F44:I44),2),"")</f>
        <v/>
      </c>
    </row>
    <row r="45" spans="1:13">
      <c r="A45">
        <v>542</v>
      </c>
      <c r="B45" t="s">
        <v>101</v>
      </c>
      <c r="C45" t="s">
        <v>112</v>
      </c>
      <c r="D45" t="s">
        <v>113</v>
      </c>
      <c r="E45" t="s">
        <v>80</v>
      </c>
      <c r="F45" s="6"/>
      <c r="G45" s="22"/>
      <c r="H45" s="34">
        <v>84.77</v>
      </c>
      <c r="I45" s="34"/>
      <c r="J45" s="32"/>
      <c r="K45" s="32"/>
      <c r="L45" t="str">
        <f>IF(COUNT(F45:I45)&gt;1,"Yes","Not Eligible")</f>
        <v>Not Eligible</v>
      </c>
      <c r="M45" s="6" t="str">
        <f>IF(L45="Yes",ROUND(AVERAGE(F45:I45),2),"")</f>
        <v/>
      </c>
    </row>
    <row r="46" spans="1:13">
      <c r="A46">
        <v>543</v>
      </c>
      <c r="B46" t="s">
        <v>101</v>
      </c>
      <c r="C46" t="s">
        <v>114</v>
      </c>
      <c r="D46" t="s">
        <v>115</v>
      </c>
      <c r="E46" t="s">
        <v>80</v>
      </c>
      <c r="F46" s="6">
        <v>72.47</v>
      </c>
      <c r="G46" s="34">
        <v>68.62</v>
      </c>
      <c r="H46" s="34">
        <v>69.930000000000007</v>
      </c>
      <c r="I46" s="34"/>
      <c r="J46" s="32"/>
      <c r="K46" s="32"/>
      <c r="L46" t="str">
        <f>IF(COUNT(F46:I46)&gt;1,"Yes","Not Eligible")</f>
        <v>Yes</v>
      </c>
      <c r="M46" s="6">
        <f>IF(L46="Yes",ROUND(AVERAGE(F46:I46),2),"")</f>
        <v>70.34</v>
      </c>
    </row>
    <row r="47" spans="1:13">
      <c r="A47">
        <v>544</v>
      </c>
      <c r="B47" t="s">
        <v>101</v>
      </c>
      <c r="C47" t="s">
        <v>116</v>
      </c>
      <c r="D47" t="s">
        <v>117</v>
      </c>
      <c r="E47" t="s">
        <v>80</v>
      </c>
      <c r="F47" s="6"/>
      <c r="G47" s="34">
        <v>91.82</v>
      </c>
      <c r="H47" s="34">
        <v>93.69</v>
      </c>
      <c r="I47" s="34">
        <v>95.84</v>
      </c>
      <c r="J47" s="32"/>
      <c r="K47" s="32"/>
      <c r="L47" t="str">
        <f>IF(COUNT(F47:I47)&gt;1,"Yes","Not Eligible")</f>
        <v>Yes</v>
      </c>
      <c r="M47" s="6">
        <f>IF(L47="Yes",ROUND(AVERAGE(F47:I47),2),"")</f>
        <v>93.78</v>
      </c>
    </row>
    <row r="48" spans="1:13">
      <c r="A48">
        <v>545</v>
      </c>
      <c r="B48" t="s">
        <v>101</v>
      </c>
      <c r="C48" t="s">
        <v>118</v>
      </c>
      <c r="D48" t="s">
        <v>29</v>
      </c>
      <c r="E48" t="s">
        <v>80</v>
      </c>
      <c r="F48" s="6"/>
      <c r="G48" s="22"/>
      <c r="H48" s="34"/>
      <c r="I48" s="34"/>
      <c r="J48" s="32"/>
      <c r="K48" s="32"/>
      <c r="L48" t="str">
        <f>IF(COUNT(F48:I48)&gt;1,"Yes","Not Eligible")</f>
        <v>Not Eligible</v>
      </c>
      <c r="M48" s="6" t="str">
        <f>IF(L48="Yes",ROUND(AVERAGE(F48:I48),2),"")</f>
        <v/>
      </c>
    </row>
    <row r="49" spans="1:13">
      <c r="A49">
        <v>546</v>
      </c>
      <c r="B49" t="s">
        <v>101</v>
      </c>
      <c r="C49" t="s">
        <v>119</v>
      </c>
      <c r="D49" t="s">
        <v>120</v>
      </c>
      <c r="E49" t="s">
        <v>80</v>
      </c>
      <c r="F49" s="6">
        <v>89.82</v>
      </c>
      <c r="G49" s="34">
        <v>83.19</v>
      </c>
      <c r="H49" s="34">
        <v>87.26</v>
      </c>
      <c r="I49" s="34">
        <v>88.82</v>
      </c>
      <c r="J49" s="32"/>
      <c r="K49" s="32"/>
      <c r="L49" t="str">
        <f>IF(COUNT(F49:I49)&gt;1,"Yes","Not Eligible")</f>
        <v>Yes</v>
      </c>
      <c r="M49" s="6">
        <f>IF(L49="Yes",ROUND(AVERAGE(F49:I49),2),"")</f>
        <v>87.27</v>
      </c>
    </row>
    <row r="50" spans="1:13">
      <c r="A50">
        <v>547</v>
      </c>
      <c r="B50" t="s">
        <v>101</v>
      </c>
      <c r="C50" t="s">
        <v>121</v>
      </c>
      <c r="D50" t="s">
        <v>122</v>
      </c>
      <c r="E50" t="s">
        <v>80</v>
      </c>
      <c r="F50" s="6">
        <v>105.84</v>
      </c>
      <c r="G50" s="22"/>
      <c r="H50" s="34">
        <v>100.59</v>
      </c>
      <c r="I50" s="34">
        <v>96.34</v>
      </c>
      <c r="J50" s="32"/>
      <c r="L50" t="str">
        <f>IF(COUNT(F50:I50)&gt;1,"Yes","Not Eligible")</f>
        <v>Yes</v>
      </c>
      <c r="M50" s="6">
        <f>IF(L50="Yes",ROUND(AVERAGE(F50:I50),2),"")</f>
        <v>100.92</v>
      </c>
    </row>
    <row r="51" spans="1:13">
      <c r="A51">
        <v>548</v>
      </c>
      <c r="B51" t="s">
        <v>101</v>
      </c>
      <c r="C51" t="s">
        <v>123</v>
      </c>
      <c r="D51" t="s">
        <v>124</v>
      </c>
      <c r="E51" t="s">
        <v>80</v>
      </c>
      <c r="F51" s="6"/>
      <c r="G51" s="22"/>
      <c r="H51" s="34">
        <v>83.91</v>
      </c>
      <c r="I51" s="34"/>
      <c r="J51" s="32"/>
      <c r="K51" s="32"/>
      <c r="L51" t="str">
        <f>IF(COUNT(F51:I51)&gt;1,"Yes","Not Eligible")</f>
        <v>Not Eligible</v>
      </c>
      <c r="M51" s="6" t="str">
        <f>IF(L51="Yes",ROUND(AVERAGE(F51:I51),2),"")</f>
        <v/>
      </c>
    </row>
    <row r="52" spans="1:13">
      <c r="A52">
        <v>549</v>
      </c>
      <c r="B52" t="s">
        <v>101</v>
      </c>
      <c r="C52" t="s">
        <v>125</v>
      </c>
      <c r="D52" t="s">
        <v>126</v>
      </c>
      <c r="E52" t="s">
        <v>80</v>
      </c>
      <c r="F52" s="6">
        <v>108.21</v>
      </c>
      <c r="G52" s="22"/>
      <c r="H52" s="34">
        <v>93.03</v>
      </c>
      <c r="I52" s="34"/>
      <c r="J52" s="32"/>
      <c r="K52" s="32"/>
      <c r="L52" t="str">
        <f>IF(COUNT(F52:I52)&gt;1,"Yes","Not Eligible")</f>
        <v>Yes</v>
      </c>
      <c r="M52" s="6">
        <f>IF(L52="Yes",ROUND(AVERAGE(F52:I52),2),"")</f>
        <v>100.62</v>
      </c>
    </row>
    <row r="53" spans="1:13">
      <c r="A53">
        <v>550</v>
      </c>
      <c r="B53" t="s">
        <v>127</v>
      </c>
      <c r="C53" t="s">
        <v>128</v>
      </c>
      <c r="D53" t="s">
        <v>129</v>
      </c>
      <c r="E53" t="s">
        <v>80</v>
      </c>
      <c r="F53" s="6"/>
      <c r="G53" s="22"/>
      <c r="H53" s="34">
        <v>97.94</v>
      </c>
      <c r="I53" s="34">
        <v>97.81</v>
      </c>
      <c r="J53" s="32"/>
      <c r="K53" s="32"/>
      <c r="L53" t="str">
        <f>IF(COUNT(F53:I53)&gt;1,"Yes","Not Eligible")</f>
        <v>Yes</v>
      </c>
      <c r="M53" s="6">
        <f>IF(L53="Yes",ROUND(AVERAGE(F53:I53),2),"")</f>
        <v>97.88</v>
      </c>
    </row>
    <row r="54" spans="1:13">
      <c r="A54">
        <v>551</v>
      </c>
      <c r="B54" t="s">
        <v>127</v>
      </c>
      <c r="C54" t="s">
        <v>130</v>
      </c>
      <c r="D54" t="s">
        <v>131</v>
      </c>
      <c r="E54" t="s">
        <v>80</v>
      </c>
      <c r="F54" s="6">
        <v>95.6</v>
      </c>
      <c r="G54" s="22"/>
      <c r="H54" s="34"/>
      <c r="I54" s="34"/>
      <c r="L54" t="str">
        <f>IF(COUNT(F54:I54)&gt;1,"Yes","Not Eligible")</f>
        <v>Not Eligible</v>
      </c>
      <c r="M54" s="6" t="str">
        <f>IF(L54="Yes",ROUND(AVERAGE(F54:I54),2),"")</f>
        <v/>
      </c>
    </row>
    <row r="55" spans="1:13">
      <c r="A55">
        <v>552</v>
      </c>
      <c r="B55" t="s">
        <v>127</v>
      </c>
      <c r="C55" t="s">
        <v>132</v>
      </c>
      <c r="D55" t="s">
        <v>133</v>
      </c>
      <c r="E55" t="s">
        <v>80</v>
      </c>
      <c r="F55" s="6">
        <v>94.87</v>
      </c>
      <c r="G55" s="34">
        <v>84.82</v>
      </c>
      <c r="H55" s="34">
        <v>92.009999999999991</v>
      </c>
      <c r="I55" s="34"/>
      <c r="J55" s="32"/>
      <c r="K55" s="32"/>
      <c r="L55" t="str">
        <f>IF(COUNT(F55:I55)&gt;1,"Yes","Not Eligible")</f>
        <v>Yes</v>
      </c>
      <c r="M55" s="6">
        <f>IF(L55="Yes",ROUND(AVERAGE(F55:I55),2),"")</f>
        <v>90.57</v>
      </c>
    </row>
    <row r="56" spans="1:13">
      <c r="A56">
        <v>553</v>
      </c>
      <c r="B56" t="s">
        <v>127</v>
      </c>
      <c r="C56" t="s">
        <v>125</v>
      </c>
      <c r="D56" t="s">
        <v>134</v>
      </c>
      <c r="E56" t="s">
        <v>80</v>
      </c>
      <c r="F56" s="6"/>
      <c r="G56" s="22"/>
      <c r="H56" s="34"/>
      <c r="I56" s="34"/>
      <c r="L56" t="str">
        <f>IF(COUNT(F56:I56)&gt;1,"Yes","Not Eligible")</f>
        <v>Not Eligible</v>
      </c>
      <c r="M56" s="6" t="str">
        <f>IF(L56="Yes",ROUND(AVERAGE(F56:I56),2),"")</f>
        <v/>
      </c>
    </row>
    <row r="57" spans="1:13">
      <c r="A57">
        <v>554</v>
      </c>
      <c r="B57" t="s">
        <v>127</v>
      </c>
      <c r="C57" t="s">
        <v>135</v>
      </c>
      <c r="D57" t="s">
        <v>136</v>
      </c>
      <c r="E57" t="s">
        <v>80</v>
      </c>
      <c r="F57" s="6"/>
      <c r="G57" s="34">
        <v>103.25</v>
      </c>
      <c r="H57" s="34"/>
      <c r="I57" s="34"/>
      <c r="J57" s="32"/>
      <c r="K57" s="32"/>
      <c r="L57" t="str">
        <f>IF(COUNT(F57:I57)&gt;1,"Yes","Not Eligible")</f>
        <v>Not Eligible</v>
      </c>
      <c r="M57" s="6" t="str">
        <f>IF(L57="Yes",ROUND(AVERAGE(F57:I57),2),"")</f>
        <v/>
      </c>
    </row>
    <row r="58" spans="1:13">
      <c r="A58">
        <v>555</v>
      </c>
      <c r="B58" t="s">
        <v>127</v>
      </c>
      <c r="C58" t="s">
        <v>137</v>
      </c>
      <c r="D58" t="s">
        <v>138</v>
      </c>
      <c r="E58" t="s">
        <v>80</v>
      </c>
      <c r="F58" s="6">
        <v>99.87</v>
      </c>
      <c r="G58" s="34">
        <v>91.1</v>
      </c>
      <c r="H58" s="34"/>
      <c r="I58" s="34"/>
      <c r="J58" s="32"/>
      <c r="K58" s="32"/>
      <c r="L58" t="str">
        <f>IF(COUNT(F58:I58)&gt;1,"Yes","Not Eligible")</f>
        <v>Yes</v>
      </c>
      <c r="M58" s="6">
        <f>IF(L58="Yes",ROUND(AVERAGE(F58:I58),2),"")</f>
        <v>95.49</v>
      </c>
    </row>
    <row r="59" spans="1:13">
      <c r="A59">
        <v>556</v>
      </c>
      <c r="B59" t="s">
        <v>127</v>
      </c>
      <c r="C59" t="s">
        <v>139</v>
      </c>
      <c r="D59" t="s">
        <v>140</v>
      </c>
      <c r="E59" t="s">
        <v>80</v>
      </c>
      <c r="F59" s="6"/>
      <c r="G59" s="34">
        <v>94.33</v>
      </c>
      <c r="H59" s="34">
        <v>96.58</v>
      </c>
      <c r="I59" s="34"/>
      <c r="J59" s="32"/>
      <c r="K59" s="32"/>
      <c r="L59" t="str">
        <f>IF(COUNT(F59:I59)&gt;1,"Yes","Not Eligible")</f>
        <v>Yes</v>
      </c>
      <c r="M59" s="6">
        <f>IF(L59="Yes",ROUND(AVERAGE(F59:I59),2),"")</f>
        <v>95.46</v>
      </c>
    </row>
    <row r="60" spans="1:13">
      <c r="A60">
        <v>557</v>
      </c>
      <c r="B60" t="s">
        <v>127</v>
      </c>
      <c r="C60" t="s">
        <v>141</v>
      </c>
      <c r="D60" t="s">
        <v>142</v>
      </c>
      <c r="E60" t="s">
        <v>80</v>
      </c>
      <c r="F60" s="6"/>
      <c r="G60" s="22"/>
      <c r="H60" s="34"/>
      <c r="I60" s="34"/>
      <c r="L60" t="str">
        <f>IF(COUNT(F60:I60)&gt;1,"Yes","Not Eligible")</f>
        <v>Not Eligible</v>
      </c>
      <c r="M60" s="6" t="str">
        <f>IF(L60="Yes",ROUND(AVERAGE(F60:I60),2),"")</f>
        <v/>
      </c>
    </row>
    <row r="61" spans="1:13">
      <c r="A61">
        <v>558</v>
      </c>
      <c r="B61" t="s">
        <v>127</v>
      </c>
      <c r="C61" t="s">
        <v>143</v>
      </c>
      <c r="D61" t="s">
        <v>144</v>
      </c>
      <c r="E61" t="s">
        <v>80</v>
      </c>
      <c r="F61" s="6">
        <v>85.71</v>
      </c>
      <c r="G61" s="22"/>
      <c r="H61" s="34">
        <v>84.94</v>
      </c>
      <c r="I61" s="34"/>
      <c r="L61" t="str">
        <f>IF(COUNT(F61:I61)&gt;1,"Yes","Not Eligible")</f>
        <v>Yes</v>
      </c>
      <c r="M61" s="6">
        <f>IF(L61="Yes",ROUND(AVERAGE(F61:I61),2),"")</f>
        <v>85.33</v>
      </c>
    </row>
    <row r="62" spans="1:13">
      <c r="A62">
        <v>559</v>
      </c>
      <c r="B62" t="s">
        <v>127</v>
      </c>
      <c r="C62" t="s">
        <v>132</v>
      </c>
      <c r="D62" t="s">
        <v>145</v>
      </c>
      <c r="E62" t="s">
        <v>80</v>
      </c>
      <c r="F62" s="6">
        <v>120.58</v>
      </c>
      <c r="G62" s="34">
        <v>117.38</v>
      </c>
      <c r="H62" s="34">
        <v>110.44</v>
      </c>
      <c r="I62" s="34">
        <v>113.02000000000001</v>
      </c>
      <c r="J62" s="32"/>
      <c r="K62" s="32"/>
      <c r="L62" t="str">
        <f>IF(COUNT(F62:I62)&gt;1,"Yes","Not Eligible")</f>
        <v>Yes</v>
      </c>
      <c r="M62" s="6">
        <f>IF(L62="Yes",ROUND(AVERAGE(F62:I62),2),"")</f>
        <v>115.36</v>
      </c>
    </row>
    <row r="63" spans="1:13">
      <c r="A63">
        <v>560</v>
      </c>
      <c r="B63" t="s">
        <v>127</v>
      </c>
      <c r="C63" t="s">
        <v>146</v>
      </c>
      <c r="D63" t="s">
        <v>147</v>
      </c>
      <c r="E63" t="s">
        <v>80</v>
      </c>
      <c r="F63" s="6"/>
      <c r="G63" s="22"/>
      <c r="H63" s="34"/>
      <c r="I63" s="34"/>
      <c r="L63" t="str">
        <f>IF(COUNT(F63:I63)&gt;1,"Yes","Not Eligible")</f>
        <v>Not Eligible</v>
      </c>
      <c r="M63" s="6" t="str">
        <f>IF(L63="Yes",ROUND(AVERAGE(F63:I63),2),"")</f>
        <v/>
      </c>
    </row>
    <row r="64" spans="1:13">
      <c r="A64">
        <v>561</v>
      </c>
      <c r="B64" t="s">
        <v>127</v>
      </c>
      <c r="C64" t="s">
        <v>148</v>
      </c>
      <c r="D64" t="s">
        <v>60</v>
      </c>
      <c r="E64" t="s">
        <v>80</v>
      </c>
      <c r="F64" s="6">
        <v>121.07</v>
      </c>
      <c r="G64" s="22"/>
      <c r="H64" s="34">
        <v>110.77000000000001</v>
      </c>
      <c r="I64" s="34">
        <v>109.34</v>
      </c>
      <c r="J64" s="32"/>
      <c r="K64" s="32"/>
      <c r="L64" t="str">
        <f>IF(COUNT(F64:I64)&gt;1,"Yes","Not Eligible")</f>
        <v>Yes</v>
      </c>
      <c r="M64" s="6">
        <f>IF(L64="Yes",ROUND(AVERAGE(F64:I64),2),"")</f>
        <v>113.73</v>
      </c>
    </row>
    <row r="65" spans="1:13">
      <c r="A65">
        <v>562</v>
      </c>
      <c r="B65" t="s">
        <v>127</v>
      </c>
      <c r="C65" t="s">
        <v>149</v>
      </c>
      <c r="D65" t="s">
        <v>150</v>
      </c>
      <c r="E65" t="s">
        <v>80</v>
      </c>
      <c r="F65" s="6"/>
      <c r="G65" s="34">
        <v>82.51</v>
      </c>
      <c r="H65" s="34">
        <v>88.88</v>
      </c>
      <c r="I65" s="34"/>
      <c r="J65" s="32"/>
      <c r="K65" s="32"/>
      <c r="L65" t="str">
        <f>IF(COUNT(F65:I65)&gt;1,"Yes","Not Eligible")</f>
        <v>Yes</v>
      </c>
      <c r="M65" s="6">
        <f>IF(L65="Yes",ROUND(AVERAGE(F65:I65),2),"")</f>
        <v>85.7</v>
      </c>
    </row>
    <row r="66" spans="1:13">
      <c r="A66">
        <v>563</v>
      </c>
      <c r="B66" t="s">
        <v>151</v>
      </c>
      <c r="C66" t="s">
        <v>152</v>
      </c>
      <c r="D66" t="s">
        <v>153</v>
      </c>
      <c r="E66" t="s">
        <v>80</v>
      </c>
      <c r="F66" s="6"/>
      <c r="G66" s="22"/>
      <c r="H66" s="34"/>
      <c r="I66" s="34"/>
      <c r="L66" t="str">
        <f>IF(COUNT(F66:I66)&gt;1,"Yes","Not Eligible")</f>
        <v>Not Eligible</v>
      </c>
      <c r="M66" s="6" t="str">
        <f>IF(L66="Yes",ROUND(AVERAGE(F66:I66),2),"")</f>
        <v/>
      </c>
    </row>
    <row r="67" spans="1:13">
      <c r="A67">
        <v>564</v>
      </c>
      <c r="B67" t="s">
        <v>151</v>
      </c>
      <c r="C67" t="s">
        <v>154</v>
      </c>
      <c r="D67" t="s">
        <v>155</v>
      </c>
      <c r="E67" t="s">
        <v>80</v>
      </c>
      <c r="F67" s="6"/>
      <c r="G67" s="34">
        <v>80.069999999999993</v>
      </c>
      <c r="H67" s="34"/>
      <c r="I67" s="34"/>
      <c r="J67" s="32"/>
      <c r="K67" s="32"/>
      <c r="L67" t="str">
        <f>IF(COUNT(F67:I67)&gt;1,"Yes","Not Eligible")</f>
        <v>Not Eligible</v>
      </c>
      <c r="M67" s="6" t="str">
        <f>IF(L67="Yes",ROUND(AVERAGE(F67:I67),2),"")</f>
        <v/>
      </c>
    </row>
    <row r="68" spans="1:13">
      <c r="A68">
        <v>565</v>
      </c>
      <c r="B68" t="s">
        <v>151</v>
      </c>
      <c r="C68" t="s">
        <v>81</v>
      </c>
      <c r="D68" t="s">
        <v>156</v>
      </c>
      <c r="E68" t="s">
        <v>80</v>
      </c>
      <c r="F68" s="6"/>
      <c r="G68" s="22"/>
      <c r="H68" s="34"/>
      <c r="I68" s="34"/>
      <c r="L68" t="str">
        <f>IF(COUNT(F68:I68)&gt;1,"Yes","Not Eligible")</f>
        <v>Not Eligible</v>
      </c>
      <c r="M68" s="6" t="str">
        <f>IF(L68="Yes",ROUND(AVERAGE(F68:I68),2),"")</f>
        <v/>
      </c>
    </row>
    <row r="69" spans="1:13">
      <c r="A69">
        <v>566</v>
      </c>
      <c r="B69" t="s">
        <v>151</v>
      </c>
      <c r="C69" t="s">
        <v>157</v>
      </c>
      <c r="D69" t="s">
        <v>158</v>
      </c>
      <c r="E69" t="s">
        <v>80</v>
      </c>
      <c r="F69" s="6"/>
      <c r="G69" s="22"/>
      <c r="H69" s="34">
        <v>79.94</v>
      </c>
      <c r="I69" s="34">
        <v>80.77</v>
      </c>
      <c r="J69" s="32"/>
      <c r="K69" s="32"/>
      <c r="L69" t="str">
        <f>IF(COUNT(F69:I69)&gt;1,"Yes","Not Eligible")</f>
        <v>Yes</v>
      </c>
      <c r="M69" s="6">
        <f>IF(L69="Yes",ROUND(AVERAGE(F69:I69),2),"")</f>
        <v>80.36</v>
      </c>
    </row>
    <row r="70" spans="1:13">
      <c r="A70">
        <v>567</v>
      </c>
      <c r="B70" t="s">
        <v>151</v>
      </c>
      <c r="C70" t="s">
        <v>159</v>
      </c>
      <c r="D70" t="s">
        <v>160</v>
      </c>
      <c r="E70" t="s">
        <v>80</v>
      </c>
      <c r="F70" s="6"/>
      <c r="G70" s="22"/>
      <c r="H70" s="34"/>
      <c r="I70" s="34"/>
      <c r="L70" t="str">
        <f>IF(COUNT(F70:I70)&gt;1,"Yes","Not Eligible")</f>
        <v>Not Eligible</v>
      </c>
      <c r="M70" s="6" t="str">
        <f>IF(L70="Yes",ROUND(AVERAGE(F70:I70),2),"")</f>
        <v/>
      </c>
    </row>
    <row r="71" spans="1:13">
      <c r="A71">
        <v>568</v>
      </c>
      <c r="B71" t="s">
        <v>151</v>
      </c>
      <c r="C71" t="s">
        <v>85</v>
      </c>
      <c r="D71" t="s">
        <v>161</v>
      </c>
      <c r="E71" t="s">
        <v>80</v>
      </c>
      <c r="F71" s="6"/>
      <c r="G71" s="22"/>
      <c r="H71" s="34"/>
      <c r="I71" s="34"/>
      <c r="J71" s="32"/>
      <c r="K71" s="32"/>
      <c r="L71" t="str">
        <f>IF(COUNT(F71:I71)&gt;1,"Yes","Not Eligible")</f>
        <v>Not Eligible</v>
      </c>
      <c r="M71" s="6" t="str">
        <f>IF(L71="Yes",ROUND(AVERAGE(F71:I71),2),"")</f>
        <v/>
      </c>
    </row>
    <row r="72" spans="1:13">
      <c r="A72">
        <v>569</v>
      </c>
      <c r="B72" t="s">
        <v>151</v>
      </c>
      <c r="C72" t="s">
        <v>162</v>
      </c>
      <c r="D72" t="s">
        <v>163</v>
      </c>
      <c r="E72" t="s">
        <v>80</v>
      </c>
      <c r="F72" s="6">
        <v>84.28</v>
      </c>
      <c r="G72" s="34">
        <v>79.13</v>
      </c>
      <c r="H72" s="34">
        <v>82.24</v>
      </c>
      <c r="I72" s="34"/>
      <c r="J72" s="32"/>
      <c r="K72" s="32"/>
      <c r="L72" t="str">
        <f>IF(COUNT(F72:I72)&gt;1,"Yes","Not Eligible")</f>
        <v>Yes</v>
      </c>
      <c r="M72" s="6">
        <f>IF(L72="Yes",ROUND(AVERAGE(F72:I72),2),"")</f>
        <v>81.88</v>
      </c>
    </row>
    <row r="73" spans="1:13">
      <c r="A73">
        <v>570</v>
      </c>
      <c r="B73" t="s">
        <v>151</v>
      </c>
      <c r="C73" t="s">
        <v>164</v>
      </c>
      <c r="D73" t="s">
        <v>109</v>
      </c>
      <c r="E73" t="s">
        <v>80</v>
      </c>
      <c r="F73" s="6"/>
      <c r="G73" s="34">
        <v>78.69</v>
      </c>
      <c r="H73" s="34"/>
      <c r="I73" s="34"/>
      <c r="J73" s="32"/>
      <c r="K73" s="32"/>
      <c r="L73" t="str">
        <f>IF(COUNT(F73:I73)&gt;1,"Yes","Not Eligible")</f>
        <v>Not Eligible</v>
      </c>
      <c r="M73" s="6" t="str">
        <f>IF(L73="Yes",ROUND(AVERAGE(F73:I73),2),"")</f>
        <v/>
      </c>
    </row>
    <row r="74" spans="1:13">
      <c r="A74">
        <v>571</v>
      </c>
      <c r="B74" t="s">
        <v>151</v>
      </c>
      <c r="C74" t="s">
        <v>165</v>
      </c>
      <c r="D74" t="s">
        <v>166</v>
      </c>
      <c r="E74" t="s">
        <v>80</v>
      </c>
      <c r="F74" s="6">
        <v>88.7</v>
      </c>
      <c r="G74" s="22"/>
      <c r="H74" s="34">
        <v>88.59</v>
      </c>
      <c r="I74" s="34"/>
      <c r="J74" s="32"/>
      <c r="K74" s="32"/>
      <c r="L74" t="str">
        <f>IF(COUNT(F74:I74)&gt;1,"Yes","Not Eligible")</f>
        <v>Yes</v>
      </c>
      <c r="M74" s="6">
        <f>IF(L74="Yes",ROUND(AVERAGE(F74:I74),2),"")</f>
        <v>88.65</v>
      </c>
    </row>
    <row r="75" spans="1:13">
      <c r="A75">
        <v>572</v>
      </c>
      <c r="B75" t="s">
        <v>151</v>
      </c>
      <c r="C75" t="s">
        <v>167</v>
      </c>
      <c r="D75" t="s">
        <v>168</v>
      </c>
      <c r="E75" t="s">
        <v>80</v>
      </c>
      <c r="F75" s="6">
        <v>86.28</v>
      </c>
      <c r="G75" s="22"/>
      <c r="H75" s="34"/>
      <c r="I75" s="34">
        <v>81.09</v>
      </c>
      <c r="J75" s="32"/>
      <c r="K75" s="32"/>
      <c r="L75" t="str">
        <f>IF(COUNT(F75:I75)&gt;1,"Yes","Not Eligible")</f>
        <v>Yes</v>
      </c>
      <c r="M75" s="6">
        <f>IF(L75="Yes",ROUND(AVERAGE(F75:I75),2),"")</f>
        <v>83.69</v>
      </c>
    </row>
    <row r="76" spans="1:13">
      <c r="A76">
        <v>573</v>
      </c>
      <c r="B76" t="s">
        <v>151</v>
      </c>
      <c r="C76" t="s">
        <v>169</v>
      </c>
      <c r="D76" t="s">
        <v>170</v>
      </c>
      <c r="E76" t="s">
        <v>80</v>
      </c>
      <c r="F76" s="6"/>
      <c r="G76" s="22"/>
      <c r="H76" s="34"/>
      <c r="I76" s="34"/>
      <c r="L76" t="str">
        <f>IF(COUNT(F76:I76)&gt;1,"Yes","Not Eligible")</f>
        <v>Not Eligible</v>
      </c>
      <c r="M76" s="6" t="str">
        <f>IF(L76="Yes",ROUND(AVERAGE(F76:I76),2),"")</f>
        <v/>
      </c>
    </row>
    <row r="77" spans="1:13">
      <c r="A77">
        <v>574</v>
      </c>
      <c r="B77" t="s">
        <v>151</v>
      </c>
      <c r="C77" t="s">
        <v>171</v>
      </c>
      <c r="D77" t="s">
        <v>172</v>
      </c>
      <c r="E77" t="s">
        <v>80</v>
      </c>
      <c r="F77" s="6">
        <v>115.81</v>
      </c>
      <c r="G77" s="22"/>
      <c r="H77" s="34"/>
      <c r="I77" s="34"/>
      <c r="L77" t="str">
        <f>IF(COUNT(F77:I77)&gt;1,"Yes","Not Eligible")</f>
        <v>Not Eligible</v>
      </c>
      <c r="M77" s="6" t="str">
        <f>IF(L77="Yes",ROUND(AVERAGE(F77:I77),2),"")</f>
        <v/>
      </c>
    </row>
  </sheetData>
  <autoFilter ref="A2:M77">
    <sortState ref="A3:M77">
      <sortCondition ref="A2:A77"/>
    </sortState>
  </autoFilter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77"/>
  <sheetViews>
    <sheetView workbookViewId="0">
      <pane xSplit="5" ySplit="2" topLeftCell="F3" activePane="bottomRight" state="frozen"/>
      <selection sqref="A1:XFD1"/>
      <selection pane="topRight" sqref="A1:XFD1"/>
      <selection pane="bottomLeft" sqref="A1:XFD1"/>
      <selection pane="bottomRight" activeCell="O1" sqref="O1:T1048576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5" width="9.85546875" bestFit="1" customWidth="1"/>
    <col min="6" max="6" width="7" bestFit="1" customWidth="1"/>
    <col min="7" max="7" width="9.28515625" bestFit="1" customWidth="1"/>
    <col min="8" max="9" width="7" bestFit="1" customWidth="1"/>
    <col min="10" max="10" width="4.7109375" bestFit="1" customWidth="1"/>
    <col min="11" max="11" width="7" bestFit="1" customWidth="1"/>
    <col min="12" max="12" width="4.7109375" bestFit="1" customWidth="1"/>
    <col min="13" max="13" width="7" bestFit="1" customWidth="1"/>
    <col min="15" max="20" width="0" hidden="1" customWidth="1"/>
    <col min="21" max="21" width="11.28515625" bestFit="1" customWidth="1"/>
    <col min="22" max="22" width="9.140625" style="6"/>
    <col min="24" max="24" width="7" customWidth="1"/>
    <col min="25" max="25" width="6.7109375" customWidth="1"/>
  </cols>
  <sheetData>
    <row r="1" spans="1:25" ht="15.75" thickBot="1">
      <c r="F1" s="42" t="s">
        <v>213</v>
      </c>
      <c r="G1" s="43"/>
      <c r="H1" s="42" t="s">
        <v>216</v>
      </c>
      <c r="I1" s="43"/>
      <c r="J1" s="42" t="s">
        <v>217</v>
      </c>
      <c r="K1" s="43"/>
      <c r="L1" s="42" t="s">
        <v>218</v>
      </c>
      <c r="M1" s="43"/>
      <c r="Q1" t="s">
        <v>222</v>
      </c>
    </row>
    <row r="2" spans="1:25" ht="15.75" thickBo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10</v>
      </c>
      <c r="G2" s="18" t="s">
        <v>221</v>
      </c>
      <c r="H2" s="23" t="s">
        <v>10</v>
      </c>
      <c r="I2" s="18" t="s">
        <v>221</v>
      </c>
      <c r="J2" s="23" t="s">
        <v>10</v>
      </c>
      <c r="K2" s="18" t="s">
        <v>221</v>
      </c>
      <c r="L2" s="23" t="s">
        <v>10</v>
      </c>
      <c r="M2" s="18" t="s">
        <v>221</v>
      </c>
      <c r="Q2" s="24" t="s">
        <v>213</v>
      </c>
      <c r="R2" s="24" t="s">
        <v>216</v>
      </c>
      <c r="S2" s="24" t="s">
        <v>217</v>
      </c>
      <c r="T2" s="24" t="s">
        <v>218</v>
      </c>
      <c r="U2" s="29" t="s">
        <v>225</v>
      </c>
      <c r="V2" s="30" t="s">
        <v>220</v>
      </c>
      <c r="X2" s="29" t="s">
        <v>224</v>
      </c>
      <c r="Y2" s="29" t="s">
        <v>223</v>
      </c>
    </row>
    <row r="3" spans="1:25">
      <c r="A3">
        <v>500</v>
      </c>
      <c r="B3" t="s">
        <v>17</v>
      </c>
      <c r="C3" t="s">
        <v>18</v>
      </c>
      <c r="D3" t="s">
        <v>19</v>
      </c>
      <c r="E3" t="s">
        <v>20</v>
      </c>
      <c r="F3">
        <v>8</v>
      </c>
      <c r="G3">
        <v>7</v>
      </c>
      <c r="H3" s="14">
        <v>9</v>
      </c>
      <c r="I3" s="14">
        <v>7</v>
      </c>
      <c r="J3" s="14">
        <v>9</v>
      </c>
      <c r="K3" s="14">
        <v>6</v>
      </c>
      <c r="L3" s="14">
        <v>10</v>
      </c>
      <c r="M3" s="14">
        <v>2</v>
      </c>
      <c r="Q3" s="6">
        <f t="shared" ref="Q3:Q34" si="0">IF(F3+(G3/12)=0,"",ROUND(F3+(G3/12),2))</f>
        <v>8.58</v>
      </c>
      <c r="R3" s="6">
        <f t="shared" ref="R3:R34" si="1">IF(H3+(I3/12)=0,"",ROUND(H3+(I3/12),2))</f>
        <v>9.58</v>
      </c>
      <c r="S3" s="6">
        <f t="shared" ref="S3:S34" si="2">IF(J3+(K3/12)=0,"",ROUND(J3+(K3/12),2))</f>
        <v>9.5</v>
      </c>
      <c r="T3" s="6">
        <f t="shared" ref="T3:T34" si="3">IF(L3+(M3/12)=0,"",ROUND(L3+(M3/12),2))</f>
        <v>10.17</v>
      </c>
      <c r="U3" t="str">
        <f t="shared" ref="U3:U34" si="4">IF(COUNT(Q3:T3)&lt;2,"Not Eligible","Yes")</f>
        <v>Yes</v>
      </c>
      <c r="V3" s="6">
        <f>IF(U3="Yes",ROUND(AVERAGE(Q3:T3),2),"")</f>
        <v>9.4600000000000009</v>
      </c>
      <c r="X3" s="27">
        <f t="shared" ref="X3:X34" si="5">IF(V3="","",ROUNDDOWN(V3,0))</f>
        <v>9</v>
      </c>
      <c r="Y3">
        <f t="shared" ref="Y3:Y34" si="6">IF(V3="","",ROUND((V3-X3)*12,0))</f>
        <v>6</v>
      </c>
    </row>
    <row r="4" spans="1:25">
      <c r="A4">
        <v>501</v>
      </c>
      <c r="B4" t="s">
        <v>17</v>
      </c>
      <c r="C4" t="s">
        <v>22</v>
      </c>
      <c r="D4" t="s">
        <v>23</v>
      </c>
      <c r="E4" t="s">
        <v>20</v>
      </c>
      <c r="F4">
        <v>7</v>
      </c>
      <c r="G4">
        <v>6</v>
      </c>
      <c r="H4" s="14">
        <v>7</v>
      </c>
      <c r="I4" s="14">
        <v>10</v>
      </c>
      <c r="J4" s="14">
        <v>10</v>
      </c>
      <c r="K4" s="14">
        <v>2</v>
      </c>
      <c r="L4" s="14">
        <v>8</v>
      </c>
      <c r="M4" s="14">
        <v>11</v>
      </c>
      <c r="Q4" s="6">
        <f t="shared" si="0"/>
        <v>7.5</v>
      </c>
      <c r="R4" s="6">
        <f t="shared" si="1"/>
        <v>7.83</v>
      </c>
      <c r="S4" s="6">
        <f t="shared" si="2"/>
        <v>10.17</v>
      </c>
      <c r="T4" s="6">
        <f t="shared" si="3"/>
        <v>8.92</v>
      </c>
      <c r="U4" t="str">
        <f t="shared" si="4"/>
        <v>Yes</v>
      </c>
      <c r="V4" s="6">
        <f>IF(U4="Yes",ROUND(AVERAGE(Q4:T4),2),"")</f>
        <v>8.61</v>
      </c>
      <c r="X4" s="27">
        <f t="shared" si="5"/>
        <v>8</v>
      </c>
      <c r="Y4">
        <f t="shared" si="6"/>
        <v>7</v>
      </c>
    </row>
    <row r="5" spans="1:25">
      <c r="A5">
        <v>502</v>
      </c>
      <c r="B5" t="s">
        <v>17</v>
      </c>
      <c r="C5" t="s">
        <v>24</v>
      </c>
      <c r="D5" t="s">
        <v>25</v>
      </c>
      <c r="E5" t="s">
        <v>20</v>
      </c>
      <c r="F5">
        <v>11</v>
      </c>
      <c r="G5">
        <v>11</v>
      </c>
      <c r="H5" s="14">
        <v>12</v>
      </c>
      <c r="I5" s="14">
        <v>10</v>
      </c>
      <c r="J5" s="14">
        <v>12</v>
      </c>
      <c r="K5" s="14">
        <v>10</v>
      </c>
      <c r="L5" s="14">
        <v>11</v>
      </c>
      <c r="M5" s="14">
        <v>7</v>
      </c>
      <c r="Q5" s="6">
        <f t="shared" si="0"/>
        <v>11.92</v>
      </c>
      <c r="R5" s="6">
        <f t="shared" si="1"/>
        <v>12.83</v>
      </c>
      <c r="S5" s="6">
        <f t="shared" si="2"/>
        <v>12.83</v>
      </c>
      <c r="T5" s="6">
        <f t="shared" si="3"/>
        <v>11.58</v>
      </c>
      <c r="U5" t="str">
        <f t="shared" si="4"/>
        <v>Yes</v>
      </c>
      <c r="V5" s="6">
        <f>IF(U5="Yes",ROUND(AVERAGE(Q5:T5),2),"")</f>
        <v>12.29</v>
      </c>
      <c r="X5" s="27">
        <f t="shared" si="5"/>
        <v>12</v>
      </c>
      <c r="Y5">
        <f t="shared" si="6"/>
        <v>3</v>
      </c>
    </row>
    <row r="6" spans="1:25">
      <c r="A6">
        <v>503</v>
      </c>
      <c r="B6" t="s">
        <v>17</v>
      </c>
      <c r="C6" t="s">
        <v>26</v>
      </c>
      <c r="D6" t="s">
        <v>27</v>
      </c>
      <c r="E6" t="s">
        <v>20</v>
      </c>
      <c r="F6">
        <v>7</v>
      </c>
      <c r="G6">
        <v>9</v>
      </c>
      <c r="H6" s="14">
        <v>7</v>
      </c>
      <c r="I6" s="14">
        <v>11</v>
      </c>
      <c r="J6" s="14">
        <v>7</v>
      </c>
      <c r="K6" s="14">
        <v>4</v>
      </c>
      <c r="L6" s="14">
        <v>9</v>
      </c>
      <c r="M6" s="14">
        <v>0</v>
      </c>
      <c r="Q6" s="6">
        <f t="shared" si="0"/>
        <v>7.75</v>
      </c>
      <c r="R6" s="6">
        <f t="shared" si="1"/>
        <v>7.92</v>
      </c>
      <c r="S6" s="6">
        <f t="shared" si="2"/>
        <v>7.33</v>
      </c>
      <c r="T6" s="6">
        <f t="shared" si="3"/>
        <v>9</v>
      </c>
      <c r="U6" t="str">
        <f t="shared" si="4"/>
        <v>Yes</v>
      </c>
      <c r="V6" s="6">
        <f>IF(U6="Yes",ROUND(AVERAGE(Q6:T6),2),"")</f>
        <v>8</v>
      </c>
      <c r="X6" s="27">
        <f t="shared" si="5"/>
        <v>8</v>
      </c>
      <c r="Y6">
        <f t="shared" si="6"/>
        <v>0</v>
      </c>
    </row>
    <row r="7" spans="1:25">
      <c r="A7">
        <v>504</v>
      </c>
      <c r="B7" t="s">
        <v>17</v>
      </c>
      <c r="C7" t="s">
        <v>28</v>
      </c>
      <c r="D7" t="s">
        <v>29</v>
      </c>
      <c r="E7" t="s">
        <v>20</v>
      </c>
      <c r="H7" s="14">
        <v>9</v>
      </c>
      <c r="I7" s="14">
        <v>11</v>
      </c>
      <c r="L7" s="14">
        <v>8</v>
      </c>
      <c r="M7" s="14">
        <v>8</v>
      </c>
      <c r="Q7" s="6" t="str">
        <f t="shared" si="0"/>
        <v/>
      </c>
      <c r="R7" s="6">
        <f t="shared" si="1"/>
        <v>9.92</v>
      </c>
      <c r="S7" s="6" t="str">
        <f t="shared" si="2"/>
        <v/>
      </c>
      <c r="T7" s="6">
        <f t="shared" si="3"/>
        <v>8.67</v>
      </c>
      <c r="U7" t="str">
        <f t="shared" si="4"/>
        <v>Yes</v>
      </c>
      <c r="V7" s="6">
        <f>IF(U7="Yes",ROUND(AVERAGE(Q7:T7),2),0)</f>
        <v>9.3000000000000007</v>
      </c>
      <c r="X7" s="27">
        <f t="shared" si="5"/>
        <v>9</v>
      </c>
      <c r="Y7">
        <f t="shared" si="6"/>
        <v>4</v>
      </c>
    </row>
    <row r="8" spans="1:25">
      <c r="A8">
        <v>505</v>
      </c>
      <c r="B8" t="s">
        <v>17</v>
      </c>
      <c r="C8" t="s">
        <v>30</v>
      </c>
      <c r="D8" t="s">
        <v>31</v>
      </c>
      <c r="E8" t="s">
        <v>20</v>
      </c>
      <c r="F8">
        <v>9</v>
      </c>
      <c r="G8">
        <v>6</v>
      </c>
      <c r="H8" s="14">
        <v>10</v>
      </c>
      <c r="I8" s="14">
        <v>8</v>
      </c>
      <c r="J8" s="14">
        <v>7</v>
      </c>
      <c r="K8" s="14">
        <v>8</v>
      </c>
      <c r="L8" s="14">
        <v>9</v>
      </c>
      <c r="M8" s="14">
        <v>2</v>
      </c>
      <c r="Q8" s="6">
        <f t="shared" si="0"/>
        <v>9.5</v>
      </c>
      <c r="R8" s="6">
        <f t="shared" si="1"/>
        <v>10.67</v>
      </c>
      <c r="S8" s="6">
        <f t="shared" si="2"/>
        <v>7.67</v>
      </c>
      <c r="T8" s="6">
        <f t="shared" si="3"/>
        <v>9.17</v>
      </c>
      <c r="U8" t="str">
        <f t="shared" si="4"/>
        <v>Yes</v>
      </c>
      <c r="V8" s="6">
        <f t="shared" ref="V8:V20" si="7">IF(U8="Yes",ROUND(AVERAGE(Q8:T8),2),"")</f>
        <v>9.25</v>
      </c>
      <c r="X8" s="27">
        <f t="shared" si="5"/>
        <v>9</v>
      </c>
      <c r="Y8">
        <f t="shared" si="6"/>
        <v>3</v>
      </c>
    </row>
    <row r="9" spans="1:25">
      <c r="A9">
        <v>506</v>
      </c>
      <c r="B9" t="s">
        <v>17</v>
      </c>
      <c r="C9" t="s">
        <v>32</v>
      </c>
      <c r="D9" t="s">
        <v>33</v>
      </c>
      <c r="E9" t="s">
        <v>20</v>
      </c>
      <c r="F9">
        <v>11</v>
      </c>
      <c r="G9">
        <v>9</v>
      </c>
      <c r="H9" s="14">
        <v>12</v>
      </c>
      <c r="I9" s="14">
        <v>0</v>
      </c>
      <c r="J9" s="14">
        <v>11</v>
      </c>
      <c r="K9" s="14">
        <v>2</v>
      </c>
      <c r="L9" s="14">
        <v>12</v>
      </c>
      <c r="M9" s="14">
        <v>2</v>
      </c>
      <c r="Q9" s="6">
        <f t="shared" si="0"/>
        <v>11.75</v>
      </c>
      <c r="R9" s="6">
        <f t="shared" si="1"/>
        <v>12</v>
      </c>
      <c r="S9" s="6">
        <f t="shared" si="2"/>
        <v>11.17</v>
      </c>
      <c r="T9" s="6">
        <f t="shared" si="3"/>
        <v>12.17</v>
      </c>
      <c r="U9" t="str">
        <f t="shared" si="4"/>
        <v>Yes</v>
      </c>
      <c r="V9" s="6">
        <f t="shared" si="7"/>
        <v>11.77</v>
      </c>
      <c r="X9" s="27">
        <f t="shared" si="5"/>
        <v>11</v>
      </c>
      <c r="Y9">
        <f t="shared" si="6"/>
        <v>9</v>
      </c>
    </row>
    <row r="10" spans="1:25">
      <c r="A10">
        <v>507</v>
      </c>
      <c r="B10" t="s">
        <v>17</v>
      </c>
      <c r="C10" t="s">
        <v>35</v>
      </c>
      <c r="D10" t="s">
        <v>36</v>
      </c>
      <c r="E10" t="s">
        <v>20</v>
      </c>
      <c r="F10">
        <v>9</v>
      </c>
      <c r="G10">
        <v>11</v>
      </c>
      <c r="H10" s="14">
        <v>10</v>
      </c>
      <c r="I10" s="14">
        <v>4</v>
      </c>
      <c r="J10" s="14">
        <v>10</v>
      </c>
      <c r="K10" s="14">
        <v>2</v>
      </c>
      <c r="L10" s="14">
        <v>10</v>
      </c>
      <c r="M10" s="14">
        <v>6</v>
      </c>
      <c r="Q10" s="6">
        <f t="shared" si="0"/>
        <v>9.92</v>
      </c>
      <c r="R10" s="6">
        <f t="shared" si="1"/>
        <v>10.33</v>
      </c>
      <c r="S10" s="6">
        <f t="shared" si="2"/>
        <v>10.17</v>
      </c>
      <c r="T10" s="6">
        <f t="shared" si="3"/>
        <v>10.5</v>
      </c>
      <c r="U10" t="str">
        <f t="shared" si="4"/>
        <v>Yes</v>
      </c>
      <c r="V10" s="6">
        <f t="shared" si="7"/>
        <v>10.23</v>
      </c>
      <c r="X10" s="27">
        <f t="shared" si="5"/>
        <v>10</v>
      </c>
      <c r="Y10">
        <f t="shared" si="6"/>
        <v>3</v>
      </c>
    </row>
    <row r="11" spans="1:25">
      <c r="A11">
        <v>508</v>
      </c>
      <c r="B11" t="s">
        <v>38</v>
      </c>
      <c r="C11" t="s">
        <v>39</v>
      </c>
      <c r="D11" t="s">
        <v>40</v>
      </c>
      <c r="E11" t="s">
        <v>20</v>
      </c>
      <c r="F11">
        <v>9</v>
      </c>
      <c r="G11">
        <v>4</v>
      </c>
      <c r="H11" s="14">
        <v>9</v>
      </c>
      <c r="I11" s="14">
        <v>9</v>
      </c>
      <c r="J11" s="14">
        <v>8</v>
      </c>
      <c r="K11" s="14">
        <v>8</v>
      </c>
      <c r="L11" s="14">
        <v>9</v>
      </c>
      <c r="M11" s="14">
        <v>8</v>
      </c>
      <c r="Q11" s="6">
        <f t="shared" si="0"/>
        <v>9.33</v>
      </c>
      <c r="R11" s="6">
        <f t="shared" si="1"/>
        <v>9.75</v>
      </c>
      <c r="S11" s="6">
        <f t="shared" si="2"/>
        <v>8.67</v>
      </c>
      <c r="T11" s="6">
        <f t="shared" si="3"/>
        <v>9.67</v>
      </c>
      <c r="U11" t="str">
        <f t="shared" si="4"/>
        <v>Yes</v>
      </c>
      <c r="V11" s="6">
        <f t="shared" si="7"/>
        <v>9.36</v>
      </c>
      <c r="X11" s="27">
        <f t="shared" si="5"/>
        <v>9</v>
      </c>
      <c r="Y11">
        <f t="shared" si="6"/>
        <v>4</v>
      </c>
    </row>
    <row r="12" spans="1:25">
      <c r="A12">
        <v>509</v>
      </c>
      <c r="B12" t="s">
        <v>38</v>
      </c>
      <c r="C12" t="s">
        <v>41</v>
      </c>
      <c r="D12" t="s">
        <v>42</v>
      </c>
      <c r="E12" t="s">
        <v>20</v>
      </c>
      <c r="F12">
        <v>9</v>
      </c>
      <c r="G12">
        <v>0</v>
      </c>
      <c r="H12" s="14">
        <v>8</v>
      </c>
      <c r="I12" s="14">
        <v>1</v>
      </c>
      <c r="J12" s="14">
        <v>10</v>
      </c>
      <c r="K12" s="14">
        <v>8</v>
      </c>
      <c r="L12" s="14">
        <v>9</v>
      </c>
      <c r="M12" s="14">
        <v>8</v>
      </c>
      <c r="Q12" s="6">
        <f t="shared" si="0"/>
        <v>9</v>
      </c>
      <c r="R12" s="6">
        <f t="shared" si="1"/>
        <v>8.08</v>
      </c>
      <c r="S12" s="6">
        <f t="shared" si="2"/>
        <v>10.67</v>
      </c>
      <c r="T12" s="6">
        <f t="shared" si="3"/>
        <v>9.67</v>
      </c>
      <c r="U12" t="str">
        <f t="shared" si="4"/>
        <v>Yes</v>
      </c>
      <c r="V12" s="6">
        <f t="shared" si="7"/>
        <v>9.36</v>
      </c>
      <c r="X12" s="27">
        <f t="shared" si="5"/>
        <v>9</v>
      </c>
      <c r="Y12">
        <f t="shared" si="6"/>
        <v>4</v>
      </c>
    </row>
    <row r="13" spans="1:25">
      <c r="A13">
        <v>510</v>
      </c>
      <c r="B13" t="s">
        <v>38</v>
      </c>
      <c r="C13" t="s">
        <v>43</v>
      </c>
      <c r="D13" t="s">
        <v>44</v>
      </c>
      <c r="E13" t="s">
        <v>20</v>
      </c>
      <c r="F13">
        <v>8</v>
      </c>
      <c r="G13">
        <v>2</v>
      </c>
      <c r="J13" s="14">
        <v>8</v>
      </c>
      <c r="K13" s="14">
        <v>10</v>
      </c>
      <c r="Q13" s="6">
        <f t="shared" si="0"/>
        <v>8.17</v>
      </c>
      <c r="R13" s="6" t="str">
        <f t="shared" si="1"/>
        <v/>
      </c>
      <c r="S13" s="6">
        <f t="shared" si="2"/>
        <v>8.83</v>
      </c>
      <c r="T13" s="6" t="str">
        <f t="shared" si="3"/>
        <v/>
      </c>
      <c r="U13" t="str">
        <f t="shared" si="4"/>
        <v>Yes</v>
      </c>
      <c r="V13" s="6">
        <f t="shared" si="7"/>
        <v>8.5</v>
      </c>
      <c r="X13" s="27">
        <f t="shared" si="5"/>
        <v>8</v>
      </c>
      <c r="Y13">
        <f t="shared" si="6"/>
        <v>6</v>
      </c>
    </row>
    <row r="14" spans="1:25">
      <c r="A14">
        <v>511</v>
      </c>
      <c r="B14" t="s">
        <v>38</v>
      </c>
      <c r="C14" t="s">
        <v>45</v>
      </c>
      <c r="D14" t="s">
        <v>46</v>
      </c>
      <c r="E14" t="s">
        <v>20</v>
      </c>
      <c r="F14">
        <v>6</v>
      </c>
      <c r="G14">
        <v>3</v>
      </c>
      <c r="J14" s="14">
        <v>6</v>
      </c>
      <c r="K14" s="14">
        <v>9</v>
      </c>
      <c r="L14" s="14">
        <v>7</v>
      </c>
      <c r="M14" s="14">
        <v>9</v>
      </c>
      <c r="Q14" s="6">
        <f t="shared" si="0"/>
        <v>6.25</v>
      </c>
      <c r="R14" s="6" t="str">
        <f t="shared" si="1"/>
        <v/>
      </c>
      <c r="S14" s="6">
        <f t="shared" si="2"/>
        <v>6.75</v>
      </c>
      <c r="T14" s="6">
        <f t="shared" si="3"/>
        <v>7.75</v>
      </c>
      <c r="U14" t="str">
        <f t="shared" si="4"/>
        <v>Yes</v>
      </c>
      <c r="V14" s="6">
        <f t="shared" si="7"/>
        <v>6.92</v>
      </c>
      <c r="X14" s="27">
        <f t="shared" si="5"/>
        <v>6</v>
      </c>
      <c r="Y14">
        <f t="shared" si="6"/>
        <v>11</v>
      </c>
    </row>
    <row r="15" spans="1:25">
      <c r="A15">
        <v>512</v>
      </c>
      <c r="B15" t="s">
        <v>38</v>
      </c>
      <c r="C15" t="s">
        <v>47</v>
      </c>
      <c r="D15" t="s">
        <v>48</v>
      </c>
      <c r="E15" t="s">
        <v>20</v>
      </c>
      <c r="F15">
        <v>9</v>
      </c>
      <c r="G15">
        <v>5</v>
      </c>
      <c r="H15" s="14">
        <v>8</v>
      </c>
      <c r="I15" s="14">
        <v>7</v>
      </c>
      <c r="J15" s="14">
        <v>9</v>
      </c>
      <c r="K15" s="14">
        <v>3</v>
      </c>
      <c r="L15" s="14">
        <v>8</v>
      </c>
      <c r="M15" s="14">
        <v>11</v>
      </c>
      <c r="Q15" s="6">
        <f t="shared" si="0"/>
        <v>9.42</v>
      </c>
      <c r="R15" s="6">
        <f t="shared" si="1"/>
        <v>8.58</v>
      </c>
      <c r="S15" s="6">
        <f t="shared" si="2"/>
        <v>9.25</v>
      </c>
      <c r="T15" s="6">
        <f t="shared" si="3"/>
        <v>8.92</v>
      </c>
      <c r="U15" t="str">
        <f t="shared" si="4"/>
        <v>Yes</v>
      </c>
      <c r="V15" s="6">
        <f t="shared" si="7"/>
        <v>9.0399999999999991</v>
      </c>
      <c r="X15" s="27">
        <f t="shared" si="5"/>
        <v>9</v>
      </c>
      <c r="Y15">
        <f t="shared" si="6"/>
        <v>0</v>
      </c>
    </row>
    <row r="16" spans="1:25">
      <c r="A16">
        <v>513</v>
      </c>
      <c r="B16" t="s">
        <v>38</v>
      </c>
      <c r="C16" t="s">
        <v>50</v>
      </c>
      <c r="D16" t="s">
        <v>51</v>
      </c>
      <c r="E16" t="s">
        <v>20</v>
      </c>
      <c r="F16">
        <v>7</v>
      </c>
      <c r="G16">
        <v>2</v>
      </c>
      <c r="J16" s="14">
        <v>8</v>
      </c>
      <c r="K16" s="14">
        <v>3</v>
      </c>
      <c r="L16" s="14">
        <v>8</v>
      </c>
      <c r="M16" s="14">
        <v>5</v>
      </c>
      <c r="Q16" s="6">
        <f t="shared" si="0"/>
        <v>7.17</v>
      </c>
      <c r="R16" s="6" t="str">
        <f t="shared" si="1"/>
        <v/>
      </c>
      <c r="S16" s="6">
        <f t="shared" si="2"/>
        <v>8.25</v>
      </c>
      <c r="T16" s="6">
        <f t="shared" si="3"/>
        <v>8.42</v>
      </c>
      <c r="U16" t="str">
        <f t="shared" si="4"/>
        <v>Yes</v>
      </c>
      <c r="V16" s="6">
        <f t="shared" si="7"/>
        <v>7.95</v>
      </c>
      <c r="X16" s="27">
        <f t="shared" si="5"/>
        <v>7</v>
      </c>
      <c r="Y16">
        <f t="shared" si="6"/>
        <v>11</v>
      </c>
    </row>
    <row r="17" spans="1:25">
      <c r="A17">
        <v>514</v>
      </c>
      <c r="B17" t="s">
        <v>38</v>
      </c>
      <c r="C17" t="s">
        <v>53</v>
      </c>
      <c r="D17" t="s">
        <v>54</v>
      </c>
      <c r="E17" t="s">
        <v>20</v>
      </c>
      <c r="F17">
        <v>9</v>
      </c>
      <c r="G17">
        <v>2</v>
      </c>
      <c r="H17" s="14">
        <v>9</v>
      </c>
      <c r="I17" s="14">
        <v>8</v>
      </c>
      <c r="J17" s="14">
        <v>9</v>
      </c>
      <c r="K17" s="14">
        <v>4</v>
      </c>
      <c r="L17" s="14">
        <v>9</v>
      </c>
      <c r="M17" s="14">
        <v>7</v>
      </c>
      <c r="Q17" s="6">
        <f t="shared" si="0"/>
        <v>9.17</v>
      </c>
      <c r="R17" s="6">
        <f t="shared" si="1"/>
        <v>9.67</v>
      </c>
      <c r="S17" s="6">
        <f t="shared" si="2"/>
        <v>9.33</v>
      </c>
      <c r="T17" s="6">
        <f t="shared" si="3"/>
        <v>9.58</v>
      </c>
      <c r="U17" t="str">
        <f t="shared" si="4"/>
        <v>Yes</v>
      </c>
      <c r="V17" s="6">
        <f t="shared" si="7"/>
        <v>9.44</v>
      </c>
      <c r="X17" s="27">
        <f t="shared" si="5"/>
        <v>9</v>
      </c>
      <c r="Y17">
        <f t="shared" si="6"/>
        <v>5</v>
      </c>
    </row>
    <row r="18" spans="1:25">
      <c r="A18">
        <v>515</v>
      </c>
      <c r="B18" t="s">
        <v>38</v>
      </c>
      <c r="C18" t="s">
        <v>56</v>
      </c>
      <c r="D18" t="s">
        <v>57</v>
      </c>
      <c r="E18" t="s">
        <v>20</v>
      </c>
      <c r="F18">
        <v>8</v>
      </c>
      <c r="G18">
        <v>9</v>
      </c>
      <c r="H18" s="14">
        <v>10</v>
      </c>
      <c r="I18" s="14">
        <v>5</v>
      </c>
      <c r="J18" s="14">
        <v>10</v>
      </c>
      <c r="K18" s="14">
        <v>7</v>
      </c>
      <c r="L18" s="14">
        <v>9</v>
      </c>
      <c r="M18" s="14">
        <v>7</v>
      </c>
      <c r="Q18" s="6">
        <f t="shared" si="0"/>
        <v>8.75</v>
      </c>
      <c r="R18" s="6">
        <f t="shared" si="1"/>
        <v>10.42</v>
      </c>
      <c r="S18" s="6">
        <f t="shared" si="2"/>
        <v>10.58</v>
      </c>
      <c r="T18" s="6">
        <f t="shared" si="3"/>
        <v>9.58</v>
      </c>
      <c r="U18" t="str">
        <f t="shared" si="4"/>
        <v>Yes</v>
      </c>
      <c r="V18" s="6">
        <f t="shared" si="7"/>
        <v>9.83</v>
      </c>
      <c r="X18" s="27">
        <f t="shared" si="5"/>
        <v>9</v>
      </c>
      <c r="Y18">
        <f t="shared" si="6"/>
        <v>10</v>
      </c>
    </row>
    <row r="19" spans="1:25">
      <c r="A19">
        <v>516</v>
      </c>
      <c r="B19" t="s">
        <v>38</v>
      </c>
      <c r="C19" t="s">
        <v>58</v>
      </c>
      <c r="D19" t="s">
        <v>59</v>
      </c>
      <c r="E19" t="s">
        <v>20</v>
      </c>
      <c r="F19">
        <v>9</v>
      </c>
      <c r="G19">
        <v>8</v>
      </c>
      <c r="J19" s="14">
        <v>9</v>
      </c>
      <c r="K19" s="14">
        <v>6</v>
      </c>
      <c r="L19" s="14">
        <v>10</v>
      </c>
      <c r="M19" s="14">
        <v>7</v>
      </c>
      <c r="Q19" s="6">
        <f t="shared" si="0"/>
        <v>9.67</v>
      </c>
      <c r="R19" s="6" t="str">
        <f t="shared" si="1"/>
        <v/>
      </c>
      <c r="S19" s="6">
        <f t="shared" si="2"/>
        <v>9.5</v>
      </c>
      <c r="T19" s="6">
        <f t="shared" si="3"/>
        <v>10.58</v>
      </c>
      <c r="U19" t="str">
        <f t="shared" si="4"/>
        <v>Yes</v>
      </c>
      <c r="V19" s="6">
        <f t="shared" si="7"/>
        <v>9.92</v>
      </c>
      <c r="X19" s="27">
        <f t="shared" si="5"/>
        <v>9</v>
      </c>
      <c r="Y19">
        <f t="shared" si="6"/>
        <v>11</v>
      </c>
    </row>
    <row r="20" spans="1:25">
      <c r="A20">
        <v>517</v>
      </c>
      <c r="B20" t="s">
        <v>38</v>
      </c>
      <c r="C20" t="s">
        <v>30</v>
      </c>
      <c r="D20" t="s">
        <v>60</v>
      </c>
      <c r="E20" t="s">
        <v>20</v>
      </c>
      <c r="F20">
        <v>7</v>
      </c>
      <c r="G20">
        <v>7</v>
      </c>
      <c r="H20" s="14">
        <v>8</v>
      </c>
      <c r="I20" s="14">
        <v>5</v>
      </c>
      <c r="J20" s="14">
        <v>6</v>
      </c>
      <c r="K20" s="14">
        <v>4</v>
      </c>
      <c r="L20" s="14">
        <v>8</v>
      </c>
      <c r="M20" s="14">
        <v>9</v>
      </c>
      <c r="Q20" s="6">
        <f t="shared" si="0"/>
        <v>7.58</v>
      </c>
      <c r="R20" s="6">
        <f t="shared" si="1"/>
        <v>8.42</v>
      </c>
      <c r="S20" s="6">
        <f t="shared" si="2"/>
        <v>6.33</v>
      </c>
      <c r="T20" s="6">
        <f t="shared" si="3"/>
        <v>8.75</v>
      </c>
      <c r="U20" t="str">
        <f t="shared" si="4"/>
        <v>Yes</v>
      </c>
      <c r="V20" s="6">
        <f t="shared" si="7"/>
        <v>7.77</v>
      </c>
      <c r="X20" s="27">
        <f t="shared" si="5"/>
        <v>7</v>
      </c>
      <c r="Y20">
        <f t="shared" si="6"/>
        <v>9</v>
      </c>
    </row>
    <row r="21" spans="1:25">
      <c r="A21">
        <v>518</v>
      </c>
      <c r="B21" t="s">
        <v>61</v>
      </c>
      <c r="C21" t="s">
        <v>62</v>
      </c>
      <c r="D21" t="s">
        <v>63</v>
      </c>
      <c r="E21" t="s">
        <v>20</v>
      </c>
      <c r="L21" s="14">
        <v>9</v>
      </c>
      <c r="M21" s="14">
        <v>8</v>
      </c>
      <c r="Q21" s="6" t="str">
        <f t="shared" si="0"/>
        <v/>
      </c>
      <c r="R21" s="6" t="str">
        <f t="shared" si="1"/>
        <v/>
      </c>
      <c r="S21" s="6" t="str">
        <f t="shared" si="2"/>
        <v/>
      </c>
      <c r="T21" s="6">
        <f t="shared" si="3"/>
        <v>9.67</v>
      </c>
      <c r="U21" t="str">
        <f t="shared" si="4"/>
        <v>Not Eligible</v>
      </c>
      <c r="V21" s="6">
        <f>IF(U21="Yes",ROUND(AVERAGE(Q21:T21),2),0)</f>
        <v>0</v>
      </c>
      <c r="X21" s="27">
        <f t="shared" si="5"/>
        <v>0</v>
      </c>
      <c r="Y21">
        <f t="shared" si="6"/>
        <v>0</v>
      </c>
    </row>
    <row r="22" spans="1:25">
      <c r="A22">
        <v>519</v>
      </c>
      <c r="B22" t="s">
        <v>61</v>
      </c>
      <c r="C22" t="s">
        <v>64</v>
      </c>
      <c r="D22" t="s">
        <v>65</v>
      </c>
      <c r="E22" t="s">
        <v>20</v>
      </c>
      <c r="F22">
        <v>8</v>
      </c>
      <c r="G22">
        <v>8</v>
      </c>
      <c r="H22" s="14">
        <v>9</v>
      </c>
      <c r="I22" s="14">
        <v>9</v>
      </c>
      <c r="Q22" s="6">
        <f t="shared" si="0"/>
        <v>8.67</v>
      </c>
      <c r="R22" s="6">
        <f t="shared" si="1"/>
        <v>9.75</v>
      </c>
      <c r="S22" s="6" t="str">
        <f t="shared" si="2"/>
        <v/>
      </c>
      <c r="T22" s="6" t="str">
        <f t="shared" si="3"/>
        <v/>
      </c>
      <c r="U22" t="str">
        <f t="shared" si="4"/>
        <v>Yes</v>
      </c>
      <c r="V22" s="6">
        <f t="shared" ref="V22:V39" si="8">IF(U22="Yes",ROUND(AVERAGE(Q22:T22),2),"")</f>
        <v>9.2100000000000009</v>
      </c>
      <c r="X22" s="27">
        <f t="shared" si="5"/>
        <v>9</v>
      </c>
      <c r="Y22">
        <f t="shared" si="6"/>
        <v>3</v>
      </c>
    </row>
    <row r="23" spans="1:25">
      <c r="A23">
        <v>520</v>
      </c>
      <c r="B23" t="s">
        <v>61</v>
      </c>
      <c r="C23" t="s">
        <v>66</v>
      </c>
      <c r="D23" t="s">
        <v>67</v>
      </c>
      <c r="E23" t="s">
        <v>20</v>
      </c>
      <c r="F23">
        <v>7</v>
      </c>
      <c r="G23">
        <v>0</v>
      </c>
      <c r="H23" s="14">
        <v>8</v>
      </c>
      <c r="I23" s="14">
        <v>0</v>
      </c>
      <c r="J23" s="14">
        <v>9</v>
      </c>
      <c r="K23" s="14">
        <v>7</v>
      </c>
      <c r="L23" s="14">
        <v>8</v>
      </c>
      <c r="M23" s="14">
        <v>10</v>
      </c>
      <c r="Q23" s="6">
        <f t="shared" si="0"/>
        <v>7</v>
      </c>
      <c r="R23" s="6">
        <f t="shared" si="1"/>
        <v>8</v>
      </c>
      <c r="S23" s="6">
        <f t="shared" si="2"/>
        <v>9.58</v>
      </c>
      <c r="T23" s="6">
        <f t="shared" si="3"/>
        <v>8.83</v>
      </c>
      <c r="U23" t="str">
        <f t="shared" si="4"/>
        <v>Yes</v>
      </c>
      <c r="V23" s="6">
        <f t="shared" si="8"/>
        <v>8.35</v>
      </c>
      <c r="X23" s="27">
        <f t="shared" si="5"/>
        <v>8</v>
      </c>
      <c r="Y23">
        <f t="shared" si="6"/>
        <v>4</v>
      </c>
    </row>
    <row r="24" spans="1:25">
      <c r="A24">
        <v>521</v>
      </c>
      <c r="B24" t="s">
        <v>61</v>
      </c>
      <c r="C24" t="s">
        <v>68</v>
      </c>
      <c r="D24" t="s">
        <v>69</v>
      </c>
      <c r="E24" t="s">
        <v>20</v>
      </c>
      <c r="F24">
        <v>9</v>
      </c>
      <c r="G24">
        <v>5</v>
      </c>
      <c r="H24" s="14">
        <v>10</v>
      </c>
      <c r="I24" s="14">
        <v>1</v>
      </c>
      <c r="J24" s="14">
        <v>10</v>
      </c>
      <c r="K24" s="14">
        <v>5</v>
      </c>
      <c r="Q24" s="6">
        <f t="shared" si="0"/>
        <v>9.42</v>
      </c>
      <c r="R24" s="6">
        <f t="shared" si="1"/>
        <v>10.08</v>
      </c>
      <c r="S24" s="6">
        <f t="shared" si="2"/>
        <v>10.42</v>
      </c>
      <c r="T24" s="6" t="str">
        <f t="shared" si="3"/>
        <v/>
      </c>
      <c r="U24" t="str">
        <f t="shared" si="4"/>
        <v>Yes</v>
      </c>
      <c r="V24" s="6">
        <f t="shared" si="8"/>
        <v>9.9700000000000006</v>
      </c>
      <c r="X24" s="27">
        <f t="shared" si="5"/>
        <v>9</v>
      </c>
      <c r="Y24">
        <f t="shared" si="6"/>
        <v>12</v>
      </c>
    </row>
    <row r="25" spans="1:25">
      <c r="A25">
        <v>522</v>
      </c>
      <c r="B25" t="s">
        <v>61</v>
      </c>
      <c r="C25" t="s">
        <v>70</v>
      </c>
      <c r="D25" t="s">
        <v>71</v>
      </c>
      <c r="E25" t="s">
        <v>20</v>
      </c>
      <c r="F25">
        <v>9</v>
      </c>
      <c r="G25">
        <v>7</v>
      </c>
      <c r="H25" s="14">
        <v>9</v>
      </c>
      <c r="I25" s="14">
        <v>7</v>
      </c>
      <c r="J25" s="14">
        <v>10</v>
      </c>
      <c r="K25" s="14">
        <v>3</v>
      </c>
      <c r="L25" s="14">
        <v>9</v>
      </c>
      <c r="M25" s="14">
        <v>1</v>
      </c>
      <c r="Q25" s="6">
        <f t="shared" si="0"/>
        <v>9.58</v>
      </c>
      <c r="R25" s="6">
        <f t="shared" si="1"/>
        <v>9.58</v>
      </c>
      <c r="S25" s="6">
        <f t="shared" si="2"/>
        <v>10.25</v>
      </c>
      <c r="T25" s="6">
        <f t="shared" si="3"/>
        <v>9.08</v>
      </c>
      <c r="U25" t="str">
        <f t="shared" si="4"/>
        <v>Yes</v>
      </c>
      <c r="V25" s="6">
        <f t="shared" si="8"/>
        <v>9.6199999999999992</v>
      </c>
      <c r="X25" s="27">
        <f t="shared" si="5"/>
        <v>9</v>
      </c>
      <c r="Y25">
        <f t="shared" si="6"/>
        <v>7</v>
      </c>
    </row>
    <row r="26" spans="1:25">
      <c r="A26">
        <v>523</v>
      </c>
      <c r="B26" t="s">
        <v>61</v>
      </c>
      <c r="C26" t="s">
        <v>72</v>
      </c>
      <c r="D26" t="s">
        <v>73</v>
      </c>
      <c r="E26" t="s">
        <v>20</v>
      </c>
      <c r="F26">
        <v>10</v>
      </c>
      <c r="G26">
        <v>4</v>
      </c>
      <c r="J26" s="14">
        <v>10</v>
      </c>
      <c r="K26" s="14">
        <v>11</v>
      </c>
      <c r="L26" s="14">
        <v>9</v>
      </c>
      <c r="M26" s="14">
        <v>10</v>
      </c>
      <c r="Q26" s="6">
        <f t="shared" si="0"/>
        <v>10.33</v>
      </c>
      <c r="R26" s="6" t="str">
        <f t="shared" si="1"/>
        <v/>
      </c>
      <c r="S26" s="6">
        <f t="shared" si="2"/>
        <v>10.92</v>
      </c>
      <c r="T26" s="6">
        <f t="shared" si="3"/>
        <v>9.83</v>
      </c>
      <c r="U26" t="str">
        <f t="shared" si="4"/>
        <v>Yes</v>
      </c>
      <c r="V26" s="6">
        <f t="shared" si="8"/>
        <v>10.36</v>
      </c>
      <c r="X26" s="27">
        <f t="shared" si="5"/>
        <v>10</v>
      </c>
      <c r="Y26">
        <f t="shared" si="6"/>
        <v>4</v>
      </c>
    </row>
    <row r="27" spans="1:25">
      <c r="A27">
        <v>524</v>
      </c>
      <c r="B27" t="s">
        <v>61</v>
      </c>
      <c r="C27" t="s">
        <v>74</v>
      </c>
      <c r="D27" t="s">
        <v>75</v>
      </c>
      <c r="E27" t="s">
        <v>20</v>
      </c>
      <c r="F27">
        <v>9</v>
      </c>
      <c r="G27">
        <v>3</v>
      </c>
      <c r="H27" s="14">
        <v>10</v>
      </c>
      <c r="I27" s="14">
        <v>5</v>
      </c>
      <c r="J27" s="14">
        <v>11</v>
      </c>
      <c r="K27" s="14">
        <v>3</v>
      </c>
      <c r="Q27" s="6">
        <f t="shared" si="0"/>
        <v>9.25</v>
      </c>
      <c r="R27" s="6">
        <f t="shared" si="1"/>
        <v>10.42</v>
      </c>
      <c r="S27" s="6">
        <f t="shared" si="2"/>
        <v>11.25</v>
      </c>
      <c r="T27" s="6" t="str">
        <f t="shared" si="3"/>
        <v/>
      </c>
      <c r="U27" t="str">
        <f t="shared" si="4"/>
        <v>Yes</v>
      </c>
      <c r="V27" s="6">
        <f t="shared" si="8"/>
        <v>10.31</v>
      </c>
      <c r="X27" s="27">
        <f t="shared" si="5"/>
        <v>10</v>
      </c>
      <c r="Y27">
        <f t="shared" si="6"/>
        <v>4</v>
      </c>
    </row>
    <row r="28" spans="1:25">
      <c r="A28">
        <v>525</v>
      </c>
      <c r="B28" t="s">
        <v>61</v>
      </c>
      <c r="C28" t="s">
        <v>76</v>
      </c>
      <c r="D28" t="s">
        <v>77</v>
      </c>
      <c r="E28" t="s">
        <v>20</v>
      </c>
      <c r="F28">
        <v>8</v>
      </c>
      <c r="G28">
        <v>8</v>
      </c>
      <c r="J28" s="14">
        <v>9</v>
      </c>
      <c r="K28" s="14">
        <v>10</v>
      </c>
      <c r="Q28" s="6">
        <f t="shared" si="0"/>
        <v>8.67</v>
      </c>
      <c r="R28" s="6" t="str">
        <f t="shared" si="1"/>
        <v/>
      </c>
      <c r="S28" s="6">
        <f t="shared" si="2"/>
        <v>9.83</v>
      </c>
      <c r="T28" s="6" t="str">
        <f t="shared" si="3"/>
        <v/>
      </c>
      <c r="U28" t="str">
        <f t="shared" si="4"/>
        <v>Yes</v>
      </c>
      <c r="V28" s="6">
        <f t="shared" si="8"/>
        <v>9.25</v>
      </c>
      <c r="X28" s="27">
        <f t="shared" si="5"/>
        <v>9</v>
      </c>
      <c r="Y28">
        <f t="shared" si="6"/>
        <v>3</v>
      </c>
    </row>
    <row r="29" spans="1:25">
      <c r="A29">
        <v>526</v>
      </c>
      <c r="B29" t="s">
        <v>78</v>
      </c>
      <c r="C29" t="s">
        <v>79</v>
      </c>
      <c r="D29" t="s">
        <v>65</v>
      </c>
      <c r="E29" t="s">
        <v>80</v>
      </c>
      <c r="F29">
        <v>10</v>
      </c>
      <c r="G29">
        <v>6</v>
      </c>
      <c r="H29" s="14">
        <v>9</v>
      </c>
      <c r="I29" s="14">
        <v>6</v>
      </c>
      <c r="J29" s="14">
        <v>8</v>
      </c>
      <c r="K29" s="14">
        <v>11</v>
      </c>
      <c r="Q29" s="6">
        <f t="shared" si="0"/>
        <v>10.5</v>
      </c>
      <c r="R29" s="6">
        <f t="shared" si="1"/>
        <v>9.5</v>
      </c>
      <c r="S29" s="6">
        <f t="shared" si="2"/>
        <v>8.92</v>
      </c>
      <c r="T29" s="6" t="str">
        <f t="shared" si="3"/>
        <v/>
      </c>
      <c r="U29" t="str">
        <f t="shared" si="4"/>
        <v>Yes</v>
      </c>
      <c r="V29" s="6">
        <f t="shared" si="8"/>
        <v>9.64</v>
      </c>
      <c r="X29" s="27">
        <f t="shared" si="5"/>
        <v>9</v>
      </c>
      <c r="Y29">
        <f t="shared" si="6"/>
        <v>8</v>
      </c>
    </row>
    <row r="30" spans="1:25">
      <c r="A30">
        <v>527</v>
      </c>
      <c r="B30" t="s">
        <v>78</v>
      </c>
      <c r="C30" t="s">
        <v>81</v>
      </c>
      <c r="D30" t="s">
        <v>82</v>
      </c>
      <c r="E30" t="s">
        <v>80</v>
      </c>
      <c r="F30">
        <v>8</v>
      </c>
      <c r="G30">
        <v>4</v>
      </c>
      <c r="H30" s="14">
        <v>9</v>
      </c>
      <c r="I30" s="14">
        <v>3</v>
      </c>
      <c r="J30" s="14">
        <v>9</v>
      </c>
      <c r="K30" s="14">
        <v>9</v>
      </c>
      <c r="Q30" s="6">
        <f t="shared" si="0"/>
        <v>8.33</v>
      </c>
      <c r="R30" s="6">
        <f t="shared" si="1"/>
        <v>9.25</v>
      </c>
      <c r="S30" s="6">
        <f t="shared" si="2"/>
        <v>9.75</v>
      </c>
      <c r="T30" s="6" t="str">
        <f t="shared" si="3"/>
        <v/>
      </c>
      <c r="U30" t="str">
        <f t="shared" si="4"/>
        <v>Yes</v>
      </c>
      <c r="V30" s="6">
        <f t="shared" si="8"/>
        <v>9.11</v>
      </c>
      <c r="X30" s="27">
        <f t="shared" si="5"/>
        <v>9</v>
      </c>
      <c r="Y30">
        <f t="shared" si="6"/>
        <v>1</v>
      </c>
    </row>
    <row r="31" spans="1:25">
      <c r="A31">
        <v>528</v>
      </c>
      <c r="B31" t="s">
        <v>78</v>
      </c>
      <c r="C31" t="s">
        <v>83</v>
      </c>
      <c r="D31" t="s">
        <v>84</v>
      </c>
      <c r="E31" t="s">
        <v>80</v>
      </c>
      <c r="F31">
        <v>7</v>
      </c>
      <c r="G31">
        <v>11</v>
      </c>
      <c r="H31" s="14">
        <v>9</v>
      </c>
      <c r="I31" s="14">
        <v>0</v>
      </c>
      <c r="J31" s="14">
        <v>7</v>
      </c>
      <c r="K31" s="14">
        <v>10</v>
      </c>
      <c r="Q31" s="6">
        <f t="shared" si="0"/>
        <v>7.92</v>
      </c>
      <c r="R31" s="6">
        <f t="shared" si="1"/>
        <v>9</v>
      </c>
      <c r="S31" s="6">
        <f t="shared" si="2"/>
        <v>7.83</v>
      </c>
      <c r="T31" s="6" t="str">
        <f t="shared" si="3"/>
        <v/>
      </c>
      <c r="U31" t="str">
        <f t="shared" si="4"/>
        <v>Yes</v>
      </c>
      <c r="V31" s="6">
        <f t="shared" si="8"/>
        <v>8.25</v>
      </c>
      <c r="X31" s="27">
        <f t="shared" si="5"/>
        <v>8</v>
      </c>
      <c r="Y31">
        <f t="shared" si="6"/>
        <v>3</v>
      </c>
    </row>
    <row r="32" spans="1:25">
      <c r="A32">
        <v>529</v>
      </c>
      <c r="B32" t="s">
        <v>78</v>
      </c>
      <c r="C32" t="s">
        <v>85</v>
      </c>
      <c r="D32" t="s">
        <v>86</v>
      </c>
      <c r="E32" t="s">
        <v>80</v>
      </c>
      <c r="H32" s="14">
        <v>10</v>
      </c>
      <c r="I32" s="14">
        <v>10</v>
      </c>
      <c r="J32" s="14">
        <v>8</v>
      </c>
      <c r="K32" s="14">
        <v>11</v>
      </c>
      <c r="L32" s="14">
        <v>10</v>
      </c>
      <c r="M32" s="14">
        <v>0</v>
      </c>
      <c r="Q32" s="6" t="str">
        <f t="shared" si="0"/>
        <v/>
      </c>
      <c r="R32" s="6">
        <f t="shared" si="1"/>
        <v>10.83</v>
      </c>
      <c r="S32" s="6">
        <f t="shared" si="2"/>
        <v>8.92</v>
      </c>
      <c r="T32" s="6">
        <f t="shared" si="3"/>
        <v>10</v>
      </c>
      <c r="U32" t="str">
        <f t="shared" si="4"/>
        <v>Yes</v>
      </c>
      <c r="V32" s="6">
        <f t="shared" si="8"/>
        <v>9.92</v>
      </c>
      <c r="X32" s="27">
        <f t="shared" si="5"/>
        <v>9</v>
      </c>
      <c r="Y32">
        <f t="shared" si="6"/>
        <v>11</v>
      </c>
    </row>
    <row r="33" spans="1:25">
      <c r="A33">
        <v>530</v>
      </c>
      <c r="B33" t="s">
        <v>78</v>
      </c>
      <c r="C33" t="s">
        <v>87</v>
      </c>
      <c r="D33" t="s">
        <v>88</v>
      </c>
      <c r="E33" t="s">
        <v>80</v>
      </c>
      <c r="F33">
        <v>7</v>
      </c>
      <c r="G33">
        <v>9</v>
      </c>
      <c r="H33" s="14">
        <v>8</v>
      </c>
      <c r="I33" s="14">
        <v>4</v>
      </c>
      <c r="J33" s="14">
        <v>9</v>
      </c>
      <c r="K33" s="14">
        <v>0</v>
      </c>
      <c r="L33" s="14">
        <v>8</v>
      </c>
      <c r="M33" s="14">
        <v>1</v>
      </c>
      <c r="Q33" s="6">
        <f t="shared" si="0"/>
        <v>7.75</v>
      </c>
      <c r="R33" s="6">
        <f t="shared" si="1"/>
        <v>8.33</v>
      </c>
      <c r="S33" s="6">
        <f t="shared" si="2"/>
        <v>9</v>
      </c>
      <c r="T33" s="6">
        <f t="shared" si="3"/>
        <v>8.08</v>
      </c>
      <c r="U33" t="str">
        <f t="shared" si="4"/>
        <v>Yes</v>
      </c>
      <c r="V33" s="6">
        <f t="shared" si="8"/>
        <v>8.2899999999999991</v>
      </c>
      <c r="X33" s="27">
        <f t="shared" si="5"/>
        <v>8</v>
      </c>
      <c r="Y33">
        <f t="shared" si="6"/>
        <v>3</v>
      </c>
    </row>
    <row r="34" spans="1:25">
      <c r="A34">
        <v>531</v>
      </c>
      <c r="B34" t="s">
        <v>78</v>
      </c>
      <c r="C34" t="s">
        <v>89</v>
      </c>
      <c r="D34" t="s">
        <v>90</v>
      </c>
      <c r="E34" t="s">
        <v>80</v>
      </c>
      <c r="F34">
        <v>10</v>
      </c>
      <c r="G34">
        <v>8</v>
      </c>
      <c r="J34" s="14">
        <v>8</v>
      </c>
      <c r="K34" s="14">
        <v>5</v>
      </c>
      <c r="L34" s="14">
        <v>9</v>
      </c>
      <c r="M34" s="14">
        <v>10</v>
      </c>
      <c r="Q34" s="6">
        <f t="shared" si="0"/>
        <v>10.67</v>
      </c>
      <c r="R34" s="6" t="str">
        <f t="shared" si="1"/>
        <v/>
      </c>
      <c r="S34" s="6">
        <f t="shared" si="2"/>
        <v>8.42</v>
      </c>
      <c r="T34" s="6">
        <f t="shared" si="3"/>
        <v>9.83</v>
      </c>
      <c r="U34" t="str">
        <f t="shared" si="4"/>
        <v>Yes</v>
      </c>
      <c r="V34" s="6">
        <f t="shared" si="8"/>
        <v>9.64</v>
      </c>
      <c r="X34" s="27">
        <f t="shared" si="5"/>
        <v>9</v>
      </c>
      <c r="Y34">
        <f t="shared" si="6"/>
        <v>8</v>
      </c>
    </row>
    <row r="35" spans="1:25">
      <c r="A35">
        <v>532</v>
      </c>
      <c r="B35" t="s">
        <v>78</v>
      </c>
      <c r="C35" t="s">
        <v>91</v>
      </c>
      <c r="D35" t="s">
        <v>92</v>
      </c>
      <c r="E35" t="s">
        <v>80</v>
      </c>
      <c r="F35">
        <v>9</v>
      </c>
      <c r="G35">
        <v>7</v>
      </c>
      <c r="H35" s="14">
        <v>10</v>
      </c>
      <c r="I35" s="14">
        <v>1</v>
      </c>
      <c r="J35" s="14">
        <v>10</v>
      </c>
      <c r="K35" s="14">
        <v>2</v>
      </c>
      <c r="L35" s="14">
        <v>9</v>
      </c>
      <c r="M35" s="14">
        <v>8</v>
      </c>
      <c r="Q35" s="6">
        <f t="shared" ref="Q35:Q66" si="9">IF(F35+(G35/12)=0,"",ROUND(F35+(G35/12),2))</f>
        <v>9.58</v>
      </c>
      <c r="R35" s="6">
        <f t="shared" ref="R35:R66" si="10">IF(H35+(I35/12)=0,"",ROUND(H35+(I35/12),2))</f>
        <v>10.08</v>
      </c>
      <c r="S35" s="6">
        <f t="shared" ref="S35:S66" si="11">IF(J35+(K35/12)=0,"",ROUND(J35+(K35/12),2))</f>
        <v>10.17</v>
      </c>
      <c r="T35" s="6">
        <f t="shared" ref="T35:T66" si="12">IF(L35+(M35/12)=0,"",ROUND(L35+(M35/12),2))</f>
        <v>9.67</v>
      </c>
      <c r="U35" t="str">
        <f t="shared" ref="U35:U66" si="13">IF(COUNT(Q35:T35)&lt;2,"Not Eligible","Yes")</f>
        <v>Yes</v>
      </c>
      <c r="V35" s="6">
        <f t="shared" si="8"/>
        <v>9.8800000000000008</v>
      </c>
      <c r="X35" s="27">
        <f t="shared" ref="X35:X66" si="14">IF(V35="","",ROUNDDOWN(V35,0))</f>
        <v>9</v>
      </c>
      <c r="Y35">
        <f t="shared" ref="Y35:Y66" si="15">IF(V35="","",ROUND((V35-X35)*12,0))</f>
        <v>11</v>
      </c>
    </row>
    <row r="36" spans="1:25">
      <c r="A36">
        <v>533</v>
      </c>
      <c r="B36" t="s">
        <v>78</v>
      </c>
      <c r="C36" t="s">
        <v>93</v>
      </c>
      <c r="D36" t="s">
        <v>94</v>
      </c>
      <c r="E36" t="s">
        <v>80</v>
      </c>
      <c r="H36" s="14">
        <v>8</v>
      </c>
      <c r="I36" s="14">
        <v>6</v>
      </c>
      <c r="J36" s="14">
        <v>8</v>
      </c>
      <c r="K36" s="14">
        <v>5</v>
      </c>
      <c r="L36" s="14">
        <v>8</v>
      </c>
      <c r="M36" s="14">
        <v>4</v>
      </c>
      <c r="Q36" s="6" t="str">
        <f t="shared" si="9"/>
        <v/>
      </c>
      <c r="R36" s="6">
        <f t="shared" si="10"/>
        <v>8.5</v>
      </c>
      <c r="S36" s="6">
        <f t="shared" si="11"/>
        <v>8.42</v>
      </c>
      <c r="T36" s="6">
        <f t="shared" si="12"/>
        <v>8.33</v>
      </c>
      <c r="U36" t="str">
        <f t="shared" si="13"/>
        <v>Yes</v>
      </c>
      <c r="V36" s="6">
        <f t="shared" si="8"/>
        <v>8.42</v>
      </c>
      <c r="X36" s="27">
        <f t="shared" si="14"/>
        <v>8</v>
      </c>
      <c r="Y36">
        <f t="shared" si="15"/>
        <v>5</v>
      </c>
    </row>
    <row r="37" spans="1:25">
      <c r="A37">
        <v>534</v>
      </c>
      <c r="B37" t="s">
        <v>78</v>
      </c>
      <c r="C37" t="s">
        <v>95</v>
      </c>
      <c r="D37" t="s">
        <v>96</v>
      </c>
      <c r="E37" t="s">
        <v>80</v>
      </c>
      <c r="H37" s="14">
        <v>10</v>
      </c>
      <c r="I37" s="14">
        <v>9</v>
      </c>
      <c r="J37" s="14">
        <v>10</v>
      </c>
      <c r="K37" s="14">
        <v>5</v>
      </c>
      <c r="Q37" s="6" t="str">
        <f t="shared" si="9"/>
        <v/>
      </c>
      <c r="R37" s="6">
        <f t="shared" si="10"/>
        <v>10.75</v>
      </c>
      <c r="S37" s="6">
        <f t="shared" si="11"/>
        <v>10.42</v>
      </c>
      <c r="T37" s="6" t="str">
        <f t="shared" si="12"/>
        <v/>
      </c>
      <c r="U37" t="str">
        <f t="shared" si="13"/>
        <v>Yes</v>
      </c>
      <c r="V37" s="6">
        <f t="shared" si="8"/>
        <v>10.59</v>
      </c>
      <c r="X37" s="27">
        <f t="shared" si="14"/>
        <v>10</v>
      </c>
      <c r="Y37">
        <f t="shared" si="15"/>
        <v>7</v>
      </c>
    </row>
    <row r="38" spans="1:25">
      <c r="A38">
        <v>535</v>
      </c>
      <c r="B38" t="s">
        <v>78</v>
      </c>
      <c r="C38" t="s">
        <v>97</v>
      </c>
      <c r="D38" t="s">
        <v>98</v>
      </c>
      <c r="E38" t="s">
        <v>80</v>
      </c>
      <c r="F38">
        <v>9</v>
      </c>
      <c r="G38">
        <v>4</v>
      </c>
      <c r="H38" s="14">
        <v>9</v>
      </c>
      <c r="I38" s="14">
        <v>5</v>
      </c>
      <c r="L38" s="14">
        <v>9</v>
      </c>
      <c r="M38" s="14">
        <v>1</v>
      </c>
      <c r="Q38" s="6">
        <f t="shared" si="9"/>
        <v>9.33</v>
      </c>
      <c r="R38" s="6">
        <f t="shared" si="10"/>
        <v>9.42</v>
      </c>
      <c r="S38" s="6" t="str">
        <f t="shared" si="11"/>
        <v/>
      </c>
      <c r="T38" s="6">
        <f t="shared" si="12"/>
        <v>9.08</v>
      </c>
      <c r="U38" t="str">
        <f t="shared" si="13"/>
        <v>Yes</v>
      </c>
      <c r="V38" s="6">
        <f t="shared" si="8"/>
        <v>9.2799999999999994</v>
      </c>
      <c r="X38" s="27">
        <f t="shared" si="14"/>
        <v>9</v>
      </c>
      <c r="Y38">
        <f t="shared" si="15"/>
        <v>3</v>
      </c>
    </row>
    <row r="39" spans="1:25">
      <c r="A39">
        <v>536</v>
      </c>
      <c r="B39" t="s">
        <v>78</v>
      </c>
      <c r="C39" t="s">
        <v>99</v>
      </c>
      <c r="D39" t="s">
        <v>100</v>
      </c>
      <c r="E39" t="s">
        <v>80</v>
      </c>
      <c r="F39">
        <v>4</v>
      </c>
      <c r="G39">
        <v>5</v>
      </c>
      <c r="H39" s="14">
        <v>5</v>
      </c>
      <c r="I39" s="14">
        <v>2</v>
      </c>
      <c r="L39" s="14">
        <v>5</v>
      </c>
      <c r="M39" s="14">
        <v>0</v>
      </c>
      <c r="Q39" s="6">
        <f t="shared" si="9"/>
        <v>4.42</v>
      </c>
      <c r="R39" s="6">
        <f t="shared" si="10"/>
        <v>5.17</v>
      </c>
      <c r="S39" s="6" t="str">
        <f t="shared" si="11"/>
        <v/>
      </c>
      <c r="T39" s="6">
        <f t="shared" si="12"/>
        <v>5</v>
      </c>
      <c r="U39" t="str">
        <f t="shared" si="13"/>
        <v>Yes</v>
      </c>
      <c r="V39" s="6">
        <f t="shared" si="8"/>
        <v>4.8600000000000003</v>
      </c>
      <c r="X39" s="27">
        <f t="shared" si="14"/>
        <v>4</v>
      </c>
      <c r="Y39">
        <f t="shared" si="15"/>
        <v>10</v>
      </c>
    </row>
    <row r="40" spans="1:25">
      <c r="A40">
        <v>537</v>
      </c>
      <c r="B40" t="s">
        <v>101</v>
      </c>
      <c r="C40" t="s">
        <v>102</v>
      </c>
      <c r="D40" t="s">
        <v>103</v>
      </c>
      <c r="E40" t="s">
        <v>80</v>
      </c>
      <c r="Q40" s="6" t="str">
        <f t="shared" si="9"/>
        <v/>
      </c>
      <c r="R40" s="6" t="str">
        <f t="shared" si="10"/>
        <v/>
      </c>
      <c r="S40" s="6" t="str">
        <f t="shared" si="11"/>
        <v/>
      </c>
      <c r="T40" s="6" t="str">
        <f t="shared" si="12"/>
        <v/>
      </c>
      <c r="U40" t="str">
        <f t="shared" si="13"/>
        <v>Not Eligible</v>
      </c>
      <c r="V40" s="6">
        <f>IF(U40="Yes",ROUND(AVERAGE(Q40:T40),2),0)</f>
        <v>0</v>
      </c>
      <c r="X40" s="27">
        <f t="shared" si="14"/>
        <v>0</v>
      </c>
      <c r="Y40">
        <f t="shared" si="15"/>
        <v>0</v>
      </c>
    </row>
    <row r="41" spans="1:25">
      <c r="A41">
        <v>538</v>
      </c>
      <c r="B41" t="s">
        <v>101</v>
      </c>
      <c r="C41" t="s">
        <v>104</v>
      </c>
      <c r="D41" t="s">
        <v>105</v>
      </c>
      <c r="E41" t="s">
        <v>80</v>
      </c>
      <c r="H41" s="14">
        <v>6</v>
      </c>
      <c r="I41" s="14">
        <v>7</v>
      </c>
      <c r="J41" s="14">
        <v>7</v>
      </c>
      <c r="K41" s="14">
        <v>0</v>
      </c>
      <c r="L41" s="14">
        <v>7</v>
      </c>
      <c r="M41" s="14">
        <v>0</v>
      </c>
      <c r="Q41" s="6" t="str">
        <f t="shared" si="9"/>
        <v/>
      </c>
      <c r="R41" s="6">
        <f t="shared" si="10"/>
        <v>6.58</v>
      </c>
      <c r="S41" s="6">
        <f t="shared" si="11"/>
        <v>7</v>
      </c>
      <c r="T41" s="6">
        <f t="shared" si="12"/>
        <v>7</v>
      </c>
      <c r="U41" t="str">
        <f t="shared" si="13"/>
        <v>Yes</v>
      </c>
      <c r="V41" s="6">
        <f>IF(U41="Yes",ROUND(AVERAGE(Q41:T41),2),"")</f>
        <v>6.86</v>
      </c>
      <c r="X41" s="27">
        <f t="shared" si="14"/>
        <v>6</v>
      </c>
      <c r="Y41">
        <f t="shared" si="15"/>
        <v>10</v>
      </c>
    </row>
    <row r="42" spans="1:25">
      <c r="A42">
        <v>539</v>
      </c>
      <c r="B42" t="s">
        <v>101</v>
      </c>
      <c r="C42" t="s">
        <v>106</v>
      </c>
      <c r="D42" t="s">
        <v>107</v>
      </c>
      <c r="E42" t="s">
        <v>80</v>
      </c>
      <c r="H42" s="14">
        <v>10</v>
      </c>
      <c r="I42" s="14">
        <v>2</v>
      </c>
      <c r="Q42" s="6" t="str">
        <f t="shared" si="9"/>
        <v/>
      </c>
      <c r="R42" s="6">
        <f t="shared" si="10"/>
        <v>10.17</v>
      </c>
      <c r="S42" s="6" t="str">
        <f t="shared" si="11"/>
        <v/>
      </c>
      <c r="T42" s="6" t="str">
        <f t="shared" si="12"/>
        <v/>
      </c>
      <c r="U42" t="str">
        <f t="shared" si="13"/>
        <v>Not Eligible</v>
      </c>
      <c r="V42" s="6">
        <f>IF(U42="Yes",ROUND(AVERAGE(Q42:T42),2),0)</f>
        <v>0</v>
      </c>
      <c r="X42" s="27">
        <f t="shared" si="14"/>
        <v>0</v>
      </c>
      <c r="Y42">
        <f t="shared" si="15"/>
        <v>0</v>
      </c>
    </row>
    <row r="43" spans="1:25">
      <c r="A43">
        <v>540</v>
      </c>
      <c r="B43" t="s">
        <v>101</v>
      </c>
      <c r="C43" t="s">
        <v>108</v>
      </c>
      <c r="D43" t="s">
        <v>109</v>
      </c>
      <c r="E43" t="s">
        <v>80</v>
      </c>
      <c r="F43">
        <v>10</v>
      </c>
      <c r="G43">
        <v>3</v>
      </c>
      <c r="H43" s="14">
        <v>11</v>
      </c>
      <c r="I43" s="14">
        <v>6</v>
      </c>
      <c r="J43" s="14">
        <v>11</v>
      </c>
      <c r="K43" s="14">
        <v>0</v>
      </c>
      <c r="L43" s="14">
        <v>10</v>
      </c>
      <c r="M43" s="14">
        <v>2</v>
      </c>
      <c r="Q43" s="6">
        <f t="shared" si="9"/>
        <v>10.25</v>
      </c>
      <c r="R43" s="6">
        <f t="shared" si="10"/>
        <v>11.5</v>
      </c>
      <c r="S43" s="6">
        <f t="shared" si="11"/>
        <v>11</v>
      </c>
      <c r="T43" s="6">
        <f t="shared" si="12"/>
        <v>10.17</v>
      </c>
      <c r="U43" t="str">
        <f t="shared" si="13"/>
        <v>Yes</v>
      </c>
      <c r="V43" s="6">
        <f>IF(U43="Yes",ROUND(AVERAGE(Q43:T43),2),"")</f>
        <v>10.73</v>
      </c>
      <c r="X43" s="27">
        <f t="shared" si="14"/>
        <v>10</v>
      </c>
      <c r="Y43">
        <f t="shared" si="15"/>
        <v>9</v>
      </c>
    </row>
    <row r="44" spans="1:25">
      <c r="A44">
        <v>541</v>
      </c>
      <c r="B44" t="s">
        <v>101</v>
      </c>
      <c r="C44" t="s">
        <v>110</v>
      </c>
      <c r="D44" t="s">
        <v>111</v>
      </c>
      <c r="E44" t="s">
        <v>80</v>
      </c>
      <c r="H44" s="14">
        <v>7</v>
      </c>
      <c r="I44" s="14">
        <v>8</v>
      </c>
      <c r="J44" s="14">
        <v>5</v>
      </c>
      <c r="K44" s="14">
        <v>6</v>
      </c>
      <c r="Q44" s="6" t="str">
        <f t="shared" si="9"/>
        <v/>
      </c>
      <c r="R44" s="6">
        <f t="shared" si="10"/>
        <v>7.67</v>
      </c>
      <c r="S44" s="6">
        <f t="shared" si="11"/>
        <v>5.5</v>
      </c>
      <c r="T44" s="6" t="str">
        <f t="shared" si="12"/>
        <v/>
      </c>
      <c r="U44" t="str">
        <f t="shared" si="13"/>
        <v>Yes</v>
      </c>
      <c r="V44" s="6">
        <f>IF(U44="Yes",ROUND(AVERAGE(Q44:T44),2),"")</f>
        <v>6.59</v>
      </c>
      <c r="X44" s="27">
        <f t="shared" si="14"/>
        <v>6</v>
      </c>
      <c r="Y44">
        <f t="shared" si="15"/>
        <v>7</v>
      </c>
    </row>
    <row r="45" spans="1:25">
      <c r="A45">
        <v>542</v>
      </c>
      <c r="B45" t="s">
        <v>101</v>
      </c>
      <c r="C45" t="s">
        <v>112</v>
      </c>
      <c r="D45" t="s">
        <v>113</v>
      </c>
      <c r="E45" t="s">
        <v>80</v>
      </c>
      <c r="F45">
        <v>10</v>
      </c>
      <c r="G45">
        <v>4</v>
      </c>
      <c r="H45" s="14">
        <v>10</v>
      </c>
      <c r="I45" s="14">
        <v>5</v>
      </c>
      <c r="J45" s="14">
        <v>10</v>
      </c>
      <c r="K45" s="14">
        <v>1</v>
      </c>
      <c r="L45" s="14">
        <v>10</v>
      </c>
      <c r="M45" s="14">
        <v>1</v>
      </c>
      <c r="Q45" s="6">
        <f t="shared" si="9"/>
        <v>10.33</v>
      </c>
      <c r="R45" s="6">
        <f t="shared" si="10"/>
        <v>10.42</v>
      </c>
      <c r="S45" s="6">
        <f t="shared" si="11"/>
        <v>10.08</v>
      </c>
      <c r="T45" s="6">
        <f t="shared" si="12"/>
        <v>10.08</v>
      </c>
      <c r="U45" t="str">
        <f t="shared" si="13"/>
        <v>Yes</v>
      </c>
      <c r="V45" s="6">
        <f>IF(U45="Yes",ROUND(AVERAGE(Q45:T45),2),"")</f>
        <v>10.23</v>
      </c>
      <c r="X45" s="27">
        <f t="shared" si="14"/>
        <v>10</v>
      </c>
      <c r="Y45">
        <f t="shared" si="15"/>
        <v>3</v>
      </c>
    </row>
    <row r="46" spans="1:25">
      <c r="A46">
        <v>543</v>
      </c>
      <c r="B46" t="s">
        <v>101</v>
      </c>
      <c r="C46" t="s">
        <v>114</v>
      </c>
      <c r="D46" t="s">
        <v>115</v>
      </c>
      <c r="E46" t="s">
        <v>80</v>
      </c>
      <c r="F46">
        <v>10</v>
      </c>
      <c r="G46">
        <v>2</v>
      </c>
      <c r="H46" s="14">
        <v>11</v>
      </c>
      <c r="I46" s="14">
        <v>11</v>
      </c>
      <c r="J46" s="14">
        <v>12</v>
      </c>
      <c r="K46" s="14">
        <v>0</v>
      </c>
      <c r="Q46" s="6">
        <f t="shared" si="9"/>
        <v>10.17</v>
      </c>
      <c r="R46" s="6">
        <f t="shared" si="10"/>
        <v>11.92</v>
      </c>
      <c r="S46" s="6">
        <f t="shared" si="11"/>
        <v>12</v>
      </c>
      <c r="T46" s="6" t="str">
        <f t="shared" si="12"/>
        <v/>
      </c>
      <c r="U46" t="str">
        <f t="shared" si="13"/>
        <v>Yes</v>
      </c>
      <c r="V46" s="6">
        <f>IF(U46="Yes",ROUND(AVERAGE(Q46:T46),2),"")</f>
        <v>11.36</v>
      </c>
      <c r="X46" s="27">
        <f t="shared" si="14"/>
        <v>11</v>
      </c>
      <c r="Y46">
        <f t="shared" si="15"/>
        <v>4</v>
      </c>
    </row>
    <row r="47" spans="1:25">
      <c r="A47">
        <v>544</v>
      </c>
      <c r="B47" t="s">
        <v>101</v>
      </c>
      <c r="C47" t="s">
        <v>116</v>
      </c>
      <c r="D47" t="s">
        <v>117</v>
      </c>
      <c r="E47" t="s">
        <v>80</v>
      </c>
      <c r="F47">
        <v>6</v>
      </c>
      <c r="G47">
        <v>3</v>
      </c>
      <c r="H47" s="14">
        <v>8</v>
      </c>
      <c r="I47" s="14">
        <v>9</v>
      </c>
      <c r="J47" s="14">
        <v>8</v>
      </c>
      <c r="K47" s="14">
        <v>8</v>
      </c>
      <c r="L47" s="14">
        <v>7</v>
      </c>
      <c r="M47" s="14">
        <v>8</v>
      </c>
      <c r="Q47" s="6">
        <f t="shared" si="9"/>
        <v>6.25</v>
      </c>
      <c r="R47" s="6">
        <f t="shared" si="10"/>
        <v>8.75</v>
      </c>
      <c r="S47" s="6">
        <f t="shared" si="11"/>
        <v>8.67</v>
      </c>
      <c r="T47" s="6">
        <f t="shared" si="12"/>
        <v>7.67</v>
      </c>
      <c r="U47" t="str">
        <f t="shared" si="13"/>
        <v>Yes</v>
      </c>
      <c r="V47" s="6">
        <f>IF(U47="Yes",ROUND(AVERAGE(Q47:T47),2),"")</f>
        <v>7.84</v>
      </c>
      <c r="X47" s="27">
        <f t="shared" si="14"/>
        <v>7</v>
      </c>
      <c r="Y47">
        <f t="shared" si="15"/>
        <v>10</v>
      </c>
    </row>
    <row r="48" spans="1:25">
      <c r="A48">
        <v>545</v>
      </c>
      <c r="B48" t="s">
        <v>101</v>
      </c>
      <c r="C48" t="s">
        <v>118</v>
      </c>
      <c r="D48" t="s">
        <v>29</v>
      </c>
      <c r="E48" t="s">
        <v>80</v>
      </c>
      <c r="H48" s="14">
        <v>11</v>
      </c>
      <c r="I48" s="14">
        <v>2</v>
      </c>
      <c r="Q48" s="6" t="str">
        <f t="shared" si="9"/>
        <v/>
      </c>
      <c r="R48" s="6">
        <f t="shared" si="10"/>
        <v>11.17</v>
      </c>
      <c r="S48" s="6" t="str">
        <f t="shared" si="11"/>
        <v/>
      </c>
      <c r="T48" s="6" t="str">
        <f t="shared" si="12"/>
        <v/>
      </c>
      <c r="U48" t="str">
        <f t="shared" si="13"/>
        <v>Not Eligible</v>
      </c>
      <c r="V48" s="6">
        <f>IF(U48="Yes",ROUND(AVERAGE(Q48:T48),2),0)</f>
        <v>0</v>
      </c>
      <c r="X48" s="27">
        <f t="shared" si="14"/>
        <v>0</v>
      </c>
      <c r="Y48">
        <f t="shared" si="15"/>
        <v>0</v>
      </c>
    </row>
    <row r="49" spans="1:25">
      <c r="A49">
        <v>546</v>
      </c>
      <c r="B49" t="s">
        <v>101</v>
      </c>
      <c r="C49" t="s">
        <v>119</v>
      </c>
      <c r="D49" t="s">
        <v>120</v>
      </c>
      <c r="E49" t="s">
        <v>80</v>
      </c>
      <c r="F49">
        <v>10</v>
      </c>
      <c r="G49">
        <v>1</v>
      </c>
      <c r="H49" s="14">
        <v>10</v>
      </c>
      <c r="I49" s="14">
        <v>9</v>
      </c>
      <c r="J49" s="14">
        <v>10</v>
      </c>
      <c r="K49" s="14">
        <v>5</v>
      </c>
      <c r="L49" s="14">
        <v>10</v>
      </c>
      <c r="M49" s="14">
        <v>3</v>
      </c>
      <c r="Q49" s="6">
        <f t="shared" si="9"/>
        <v>10.08</v>
      </c>
      <c r="R49" s="6">
        <f t="shared" si="10"/>
        <v>10.75</v>
      </c>
      <c r="S49" s="6">
        <f t="shared" si="11"/>
        <v>10.42</v>
      </c>
      <c r="T49" s="6">
        <f t="shared" si="12"/>
        <v>10.25</v>
      </c>
      <c r="U49" t="str">
        <f t="shared" si="13"/>
        <v>Yes</v>
      </c>
      <c r="V49" s="6">
        <f>IF(U49="Yes",ROUND(AVERAGE(Q49:T49),2),"")</f>
        <v>10.38</v>
      </c>
      <c r="X49" s="27">
        <f t="shared" si="14"/>
        <v>10</v>
      </c>
      <c r="Y49">
        <f t="shared" si="15"/>
        <v>5</v>
      </c>
    </row>
    <row r="50" spans="1:25">
      <c r="A50">
        <v>547</v>
      </c>
      <c r="B50" t="s">
        <v>101</v>
      </c>
      <c r="C50" t="s">
        <v>121</v>
      </c>
      <c r="D50" t="s">
        <v>122</v>
      </c>
      <c r="E50" t="s">
        <v>80</v>
      </c>
      <c r="F50">
        <v>10</v>
      </c>
      <c r="G50">
        <v>0</v>
      </c>
      <c r="J50" s="14">
        <v>9</v>
      </c>
      <c r="K50" s="14">
        <v>1</v>
      </c>
      <c r="L50" s="14">
        <v>9</v>
      </c>
      <c r="M50" s="14">
        <v>5</v>
      </c>
      <c r="Q50" s="6">
        <f t="shared" si="9"/>
        <v>10</v>
      </c>
      <c r="R50" s="6" t="str">
        <f t="shared" si="10"/>
        <v/>
      </c>
      <c r="S50" s="6">
        <f t="shared" si="11"/>
        <v>9.08</v>
      </c>
      <c r="T50" s="6">
        <f t="shared" si="12"/>
        <v>9.42</v>
      </c>
      <c r="U50" t="str">
        <f t="shared" si="13"/>
        <v>Yes</v>
      </c>
      <c r="V50" s="6">
        <f>IF(U50="Yes",ROUND(AVERAGE(Q50:T50),2),"")</f>
        <v>9.5</v>
      </c>
      <c r="X50" s="27">
        <f t="shared" si="14"/>
        <v>9</v>
      </c>
      <c r="Y50">
        <f t="shared" si="15"/>
        <v>6</v>
      </c>
    </row>
    <row r="51" spans="1:25">
      <c r="A51">
        <v>548</v>
      </c>
      <c r="B51" t="s">
        <v>101</v>
      </c>
      <c r="C51" t="s">
        <v>123</v>
      </c>
      <c r="D51" t="s">
        <v>124</v>
      </c>
      <c r="E51" t="s">
        <v>80</v>
      </c>
      <c r="H51" s="14">
        <v>10</v>
      </c>
      <c r="I51" s="14">
        <v>8</v>
      </c>
      <c r="J51" s="14">
        <v>10</v>
      </c>
      <c r="K51" s="14">
        <v>0</v>
      </c>
      <c r="L51" s="14">
        <v>9</v>
      </c>
      <c r="M51" s="14">
        <v>8</v>
      </c>
      <c r="Q51" s="6" t="str">
        <f t="shared" si="9"/>
        <v/>
      </c>
      <c r="R51" s="6">
        <f t="shared" si="10"/>
        <v>10.67</v>
      </c>
      <c r="S51" s="6">
        <f t="shared" si="11"/>
        <v>10</v>
      </c>
      <c r="T51" s="6">
        <f t="shared" si="12"/>
        <v>9.67</v>
      </c>
      <c r="U51" t="str">
        <f t="shared" si="13"/>
        <v>Yes</v>
      </c>
      <c r="V51" s="6">
        <f>IF(U51="Yes",ROUND(AVERAGE(Q51:T51),2),"")</f>
        <v>10.11</v>
      </c>
      <c r="X51" s="27">
        <f t="shared" si="14"/>
        <v>10</v>
      </c>
      <c r="Y51">
        <f t="shared" si="15"/>
        <v>1</v>
      </c>
    </row>
    <row r="52" spans="1:25">
      <c r="A52">
        <v>549</v>
      </c>
      <c r="B52" t="s">
        <v>101</v>
      </c>
      <c r="C52" t="s">
        <v>125</v>
      </c>
      <c r="D52" t="s">
        <v>126</v>
      </c>
      <c r="E52" t="s">
        <v>80</v>
      </c>
      <c r="F52">
        <v>9</v>
      </c>
      <c r="G52">
        <v>11</v>
      </c>
      <c r="H52" s="14">
        <v>10</v>
      </c>
      <c r="I52" s="14">
        <v>5</v>
      </c>
      <c r="J52" s="14">
        <v>9</v>
      </c>
      <c r="K52" s="14">
        <v>1</v>
      </c>
      <c r="L52" s="14">
        <v>6</v>
      </c>
      <c r="M52" s="14">
        <v>4</v>
      </c>
      <c r="Q52" s="6">
        <f t="shared" si="9"/>
        <v>9.92</v>
      </c>
      <c r="R52" s="6">
        <f t="shared" si="10"/>
        <v>10.42</v>
      </c>
      <c r="S52" s="6">
        <f t="shared" si="11"/>
        <v>9.08</v>
      </c>
      <c r="T52" s="6">
        <f t="shared" si="12"/>
        <v>6.33</v>
      </c>
      <c r="U52" t="str">
        <f t="shared" si="13"/>
        <v>Yes</v>
      </c>
      <c r="V52" s="6">
        <f>IF(U52="Yes",ROUND(AVERAGE(Q52:T52),2),"")</f>
        <v>8.94</v>
      </c>
      <c r="X52" s="27">
        <f t="shared" si="14"/>
        <v>8</v>
      </c>
      <c r="Y52">
        <f t="shared" si="15"/>
        <v>11</v>
      </c>
    </row>
    <row r="53" spans="1:25">
      <c r="A53">
        <v>550</v>
      </c>
      <c r="B53" t="s">
        <v>127</v>
      </c>
      <c r="C53" t="s">
        <v>128</v>
      </c>
      <c r="D53" t="s">
        <v>129</v>
      </c>
      <c r="E53" t="s">
        <v>80</v>
      </c>
      <c r="H53" s="14">
        <v>8</v>
      </c>
      <c r="I53" s="14">
        <v>2</v>
      </c>
      <c r="J53" s="14">
        <v>8</v>
      </c>
      <c r="K53" s="14">
        <v>4</v>
      </c>
      <c r="L53" s="14">
        <v>8</v>
      </c>
      <c r="M53" s="14">
        <v>1</v>
      </c>
      <c r="Q53" s="6" t="str">
        <f t="shared" si="9"/>
        <v/>
      </c>
      <c r="R53" s="6">
        <f t="shared" si="10"/>
        <v>8.17</v>
      </c>
      <c r="S53" s="6">
        <f t="shared" si="11"/>
        <v>8.33</v>
      </c>
      <c r="T53" s="6">
        <f t="shared" si="12"/>
        <v>8.08</v>
      </c>
      <c r="U53" t="str">
        <f t="shared" si="13"/>
        <v>Yes</v>
      </c>
      <c r="V53" s="6">
        <f>IF(U53="Yes",ROUND(AVERAGE(Q53:T53),2),"")</f>
        <v>8.19</v>
      </c>
      <c r="X53" s="27">
        <f t="shared" si="14"/>
        <v>8</v>
      </c>
      <c r="Y53">
        <f t="shared" si="15"/>
        <v>2</v>
      </c>
    </row>
    <row r="54" spans="1:25">
      <c r="A54">
        <v>551</v>
      </c>
      <c r="B54" t="s">
        <v>127</v>
      </c>
      <c r="C54" t="s">
        <v>130</v>
      </c>
      <c r="D54" t="s">
        <v>131</v>
      </c>
      <c r="E54" t="s">
        <v>80</v>
      </c>
      <c r="F54">
        <v>8</v>
      </c>
      <c r="G54">
        <v>8</v>
      </c>
      <c r="Q54" s="6">
        <f t="shared" si="9"/>
        <v>8.67</v>
      </c>
      <c r="R54" s="6" t="str">
        <f t="shared" si="10"/>
        <v/>
      </c>
      <c r="S54" s="6" t="str">
        <f t="shared" si="11"/>
        <v/>
      </c>
      <c r="T54" s="6" t="str">
        <f t="shared" si="12"/>
        <v/>
      </c>
      <c r="U54" t="str">
        <f t="shared" si="13"/>
        <v>Not Eligible</v>
      </c>
      <c r="V54" s="6">
        <f>IF(U54="Yes",ROUND(AVERAGE(Q54:T54),2),0)</f>
        <v>0</v>
      </c>
      <c r="X54" s="27">
        <f t="shared" si="14"/>
        <v>0</v>
      </c>
      <c r="Y54">
        <f t="shared" si="15"/>
        <v>0</v>
      </c>
    </row>
    <row r="55" spans="1:25">
      <c r="A55">
        <v>552</v>
      </c>
      <c r="B55" t="s">
        <v>127</v>
      </c>
      <c r="C55" t="s">
        <v>132</v>
      </c>
      <c r="D55" t="s">
        <v>133</v>
      </c>
      <c r="E55" t="s">
        <v>80</v>
      </c>
      <c r="F55">
        <v>6</v>
      </c>
      <c r="G55">
        <v>4</v>
      </c>
      <c r="H55" s="14">
        <v>7</v>
      </c>
      <c r="I55" s="14">
        <v>9</v>
      </c>
      <c r="J55" s="14">
        <v>7</v>
      </c>
      <c r="K55" s="14">
        <v>11</v>
      </c>
      <c r="Q55" s="6">
        <f t="shared" si="9"/>
        <v>6.33</v>
      </c>
      <c r="R55" s="6">
        <f t="shared" si="10"/>
        <v>7.75</v>
      </c>
      <c r="S55" s="6">
        <f t="shared" si="11"/>
        <v>7.92</v>
      </c>
      <c r="T55" s="6" t="str">
        <f t="shared" si="12"/>
        <v/>
      </c>
      <c r="U55" t="str">
        <f t="shared" si="13"/>
        <v>Yes</v>
      </c>
      <c r="V55" s="6">
        <f>IF(U55="Yes",ROUND(AVERAGE(Q55:T55),2),"")</f>
        <v>7.33</v>
      </c>
      <c r="X55" s="27">
        <f t="shared" si="14"/>
        <v>7</v>
      </c>
      <c r="Y55">
        <f t="shared" si="15"/>
        <v>4</v>
      </c>
    </row>
    <row r="56" spans="1:25">
      <c r="A56">
        <v>553</v>
      </c>
      <c r="B56" t="s">
        <v>127</v>
      </c>
      <c r="C56" t="s">
        <v>125</v>
      </c>
      <c r="D56" t="s">
        <v>134</v>
      </c>
      <c r="E56" t="s">
        <v>80</v>
      </c>
      <c r="Q56" s="6" t="str">
        <f t="shared" si="9"/>
        <v/>
      </c>
      <c r="R56" s="6" t="str">
        <f t="shared" si="10"/>
        <v/>
      </c>
      <c r="S56" s="6" t="str">
        <f t="shared" si="11"/>
        <v/>
      </c>
      <c r="T56" s="6" t="str">
        <f t="shared" si="12"/>
        <v/>
      </c>
      <c r="U56" t="str">
        <f t="shared" si="13"/>
        <v>Not Eligible</v>
      </c>
      <c r="V56" s="6">
        <f>IF(U56="Yes",ROUND(AVERAGE(Q56:T56),2),0)</f>
        <v>0</v>
      </c>
      <c r="X56" s="27">
        <f t="shared" si="14"/>
        <v>0</v>
      </c>
      <c r="Y56">
        <f t="shared" si="15"/>
        <v>0</v>
      </c>
    </row>
    <row r="57" spans="1:25">
      <c r="A57">
        <v>554</v>
      </c>
      <c r="B57" t="s">
        <v>127</v>
      </c>
      <c r="C57" t="s">
        <v>135</v>
      </c>
      <c r="D57" t="s">
        <v>136</v>
      </c>
      <c r="E57" t="s">
        <v>80</v>
      </c>
      <c r="H57" s="14">
        <v>8</v>
      </c>
      <c r="I57" s="14">
        <v>4</v>
      </c>
      <c r="Q57" s="6" t="str">
        <f t="shared" si="9"/>
        <v/>
      </c>
      <c r="R57" s="6">
        <f t="shared" si="10"/>
        <v>8.33</v>
      </c>
      <c r="S57" s="6" t="str">
        <f t="shared" si="11"/>
        <v/>
      </c>
      <c r="T57" s="6" t="str">
        <f t="shared" si="12"/>
        <v/>
      </c>
      <c r="U57" t="str">
        <f t="shared" si="13"/>
        <v>Not Eligible</v>
      </c>
      <c r="V57" s="6">
        <f>IF(U57="Yes",ROUND(AVERAGE(Q57:T57),2),0)</f>
        <v>0</v>
      </c>
      <c r="X57" s="27">
        <f t="shared" si="14"/>
        <v>0</v>
      </c>
      <c r="Y57">
        <f t="shared" si="15"/>
        <v>0</v>
      </c>
    </row>
    <row r="58" spans="1:25">
      <c r="A58">
        <v>555</v>
      </c>
      <c r="B58" t="s">
        <v>127</v>
      </c>
      <c r="C58" t="s">
        <v>137</v>
      </c>
      <c r="D58" t="s">
        <v>138</v>
      </c>
      <c r="E58" t="s">
        <v>80</v>
      </c>
      <c r="F58">
        <v>6</v>
      </c>
      <c r="G58">
        <v>8</v>
      </c>
      <c r="H58" s="14">
        <v>6</v>
      </c>
      <c r="I58" s="14">
        <v>2</v>
      </c>
      <c r="J58" s="14">
        <v>8</v>
      </c>
      <c r="K58" s="14">
        <v>6</v>
      </c>
      <c r="Q58" s="6">
        <f t="shared" si="9"/>
        <v>6.67</v>
      </c>
      <c r="R58" s="6">
        <f t="shared" si="10"/>
        <v>6.17</v>
      </c>
      <c r="S58" s="6">
        <f t="shared" si="11"/>
        <v>8.5</v>
      </c>
      <c r="T58" s="6" t="str">
        <f t="shared" si="12"/>
        <v/>
      </c>
      <c r="U58" t="str">
        <f t="shared" si="13"/>
        <v>Yes</v>
      </c>
      <c r="V58" s="6">
        <f>IF(U58="Yes",ROUND(AVERAGE(Q58:T58),2),"")</f>
        <v>7.11</v>
      </c>
      <c r="X58" s="27">
        <f t="shared" si="14"/>
        <v>7</v>
      </c>
      <c r="Y58">
        <f t="shared" si="15"/>
        <v>1</v>
      </c>
    </row>
    <row r="59" spans="1:25">
      <c r="A59">
        <v>556</v>
      </c>
      <c r="B59" t="s">
        <v>127</v>
      </c>
      <c r="C59" t="s">
        <v>139</v>
      </c>
      <c r="D59" t="s">
        <v>140</v>
      </c>
      <c r="E59" t="s">
        <v>80</v>
      </c>
      <c r="H59" s="14">
        <v>9</v>
      </c>
      <c r="I59" s="14">
        <v>10</v>
      </c>
      <c r="J59" s="14">
        <v>10</v>
      </c>
      <c r="K59" s="14">
        <v>0</v>
      </c>
      <c r="Q59" s="6" t="str">
        <f t="shared" si="9"/>
        <v/>
      </c>
      <c r="R59" s="6">
        <f t="shared" si="10"/>
        <v>9.83</v>
      </c>
      <c r="S59" s="6">
        <f t="shared" si="11"/>
        <v>10</v>
      </c>
      <c r="T59" s="6" t="str">
        <f t="shared" si="12"/>
        <v/>
      </c>
      <c r="U59" t="str">
        <f t="shared" si="13"/>
        <v>Yes</v>
      </c>
      <c r="V59" s="6">
        <f>IF(U59="Yes",ROUND(AVERAGE(Q59:T59),2),"")</f>
        <v>9.92</v>
      </c>
      <c r="X59" s="27">
        <f t="shared" si="14"/>
        <v>9</v>
      </c>
      <c r="Y59">
        <f t="shared" si="15"/>
        <v>11</v>
      </c>
    </row>
    <row r="60" spans="1:25">
      <c r="A60">
        <v>557</v>
      </c>
      <c r="B60" t="s">
        <v>127</v>
      </c>
      <c r="C60" t="s">
        <v>141</v>
      </c>
      <c r="D60" t="s">
        <v>142</v>
      </c>
      <c r="E60" t="s">
        <v>80</v>
      </c>
      <c r="Q60" s="6" t="str">
        <f t="shared" si="9"/>
        <v/>
      </c>
      <c r="R60" s="6" t="str">
        <f t="shared" si="10"/>
        <v/>
      </c>
      <c r="S60" s="6" t="str">
        <f t="shared" si="11"/>
        <v/>
      </c>
      <c r="T60" s="6" t="str">
        <f t="shared" si="12"/>
        <v/>
      </c>
      <c r="U60" t="str">
        <f t="shared" si="13"/>
        <v>Not Eligible</v>
      </c>
      <c r="V60" s="6">
        <f>IF(U60="Yes",ROUND(AVERAGE(Q60:T60),2),0)</f>
        <v>0</v>
      </c>
      <c r="X60" s="27">
        <f t="shared" si="14"/>
        <v>0</v>
      </c>
      <c r="Y60">
        <f t="shared" si="15"/>
        <v>0</v>
      </c>
    </row>
    <row r="61" spans="1:25">
      <c r="A61">
        <v>558</v>
      </c>
      <c r="B61" t="s">
        <v>127</v>
      </c>
      <c r="C61" t="s">
        <v>143</v>
      </c>
      <c r="D61" t="s">
        <v>144</v>
      </c>
      <c r="E61" t="s">
        <v>80</v>
      </c>
      <c r="F61">
        <v>8</v>
      </c>
      <c r="G61">
        <v>2</v>
      </c>
      <c r="J61" s="14">
        <v>8</v>
      </c>
      <c r="K61" s="14">
        <v>5</v>
      </c>
      <c r="Q61" s="6">
        <f t="shared" si="9"/>
        <v>8.17</v>
      </c>
      <c r="R61" s="6" t="str">
        <f t="shared" si="10"/>
        <v/>
      </c>
      <c r="S61" s="6">
        <f t="shared" si="11"/>
        <v>8.42</v>
      </c>
      <c r="T61" s="6" t="str">
        <f t="shared" si="12"/>
        <v/>
      </c>
      <c r="U61" t="str">
        <f t="shared" si="13"/>
        <v>Yes</v>
      </c>
      <c r="V61" s="6">
        <f>IF(U61="Yes",ROUND(AVERAGE(Q61:T61),2),"")</f>
        <v>8.3000000000000007</v>
      </c>
      <c r="X61" s="27">
        <f t="shared" si="14"/>
        <v>8</v>
      </c>
      <c r="Y61">
        <f t="shared" si="15"/>
        <v>4</v>
      </c>
    </row>
    <row r="62" spans="1:25">
      <c r="A62">
        <v>559</v>
      </c>
      <c r="B62" t="s">
        <v>127</v>
      </c>
      <c r="C62" t="s">
        <v>132</v>
      </c>
      <c r="D62" t="s">
        <v>145</v>
      </c>
      <c r="E62" t="s">
        <v>80</v>
      </c>
      <c r="F62">
        <v>4</v>
      </c>
      <c r="G62">
        <v>8</v>
      </c>
      <c r="H62" s="14">
        <v>6</v>
      </c>
      <c r="I62" s="14">
        <v>2</v>
      </c>
      <c r="J62" s="14">
        <v>5</v>
      </c>
      <c r="K62" s="14">
        <v>11</v>
      </c>
      <c r="L62" s="14">
        <v>5</v>
      </c>
      <c r="M62" s="14">
        <v>11</v>
      </c>
      <c r="Q62" s="6">
        <f t="shared" si="9"/>
        <v>4.67</v>
      </c>
      <c r="R62" s="6">
        <f t="shared" si="10"/>
        <v>6.17</v>
      </c>
      <c r="S62" s="6">
        <f t="shared" si="11"/>
        <v>5.92</v>
      </c>
      <c r="T62" s="6">
        <f t="shared" si="12"/>
        <v>5.92</v>
      </c>
      <c r="U62" t="str">
        <f t="shared" si="13"/>
        <v>Yes</v>
      </c>
      <c r="V62" s="6">
        <f>IF(U62="Yes",ROUND(AVERAGE(Q62:T62),2),"")</f>
        <v>5.67</v>
      </c>
      <c r="X62" s="27">
        <f t="shared" si="14"/>
        <v>5</v>
      </c>
      <c r="Y62">
        <f t="shared" si="15"/>
        <v>8</v>
      </c>
    </row>
    <row r="63" spans="1:25">
      <c r="A63">
        <v>560</v>
      </c>
      <c r="B63" t="s">
        <v>127</v>
      </c>
      <c r="C63" t="s">
        <v>146</v>
      </c>
      <c r="D63" t="s">
        <v>147</v>
      </c>
      <c r="E63" t="s">
        <v>80</v>
      </c>
      <c r="F63">
        <v>10</v>
      </c>
      <c r="G63">
        <v>2</v>
      </c>
      <c r="Q63" s="6">
        <f t="shared" si="9"/>
        <v>10.17</v>
      </c>
      <c r="R63" s="6" t="str">
        <f t="shared" si="10"/>
        <v/>
      </c>
      <c r="S63" s="6" t="str">
        <f t="shared" si="11"/>
        <v/>
      </c>
      <c r="T63" s="6" t="str">
        <f t="shared" si="12"/>
        <v/>
      </c>
      <c r="U63" t="str">
        <f t="shared" si="13"/>
        <v>Not Eligible</v>
      </c>
      <c r="V63" s="6">
        <f>IF(U63="Yes",ROUND(AVERAGE(Q63:T63),2),0)</f>
        <v>0</v>
      </c>
      <c r="X63" s="27">
        <f t="shared" si="14"/>
        <v>0</v>
      </c>
      <c r="Y63">
        <f t="shared" si="15"/>
        <v>0</v>
      </c>
    </row>
    <row r="64" spans="1:25">
      <c r="A64">
        <v>561</v>
      </c>
      <c r="B64" t="s">
        <v>127</v>
      </c>
      <c r="C64" t="s">
        <v>148</v>
      </c>
      <c r="D64" t="s">
        <v>60</v>
      </c>
      <c r="E64" t="s">
        <v>80</v>
      </c>
      <c r="F64">
        <v>4</v>
      </c>
      <c r="G64">
        <v>8</v>
      </c>
      <c r="H64" s="14">
        <v>5</v>
      </c>
      <c r="I64" s="14">
        <v>6</v>
      </c>
      <c r="J64" s="14">
        <v>5</v>
      </c>
      <c r="K64" s="14">
        <v>9</v>
      </c>
      <c r="L64" s="14">
        <v>6</v>
      </c>
      <c r="M64" s="14">
        <v>0</v>
      </c>
      <c r="Q64" s="6">
        <f t="shared" si="9"/>
        <v>4.67</v>
      </c>
      <c r="R64" s="6">
        <f t="shared" si="10"/>
        <v>5.5</v>
      </c>
      <c r="S64" s="6">
        <f t="shared" si="11"/>
        <v>5.75</v>
      </c>
      <c r="T64" s="6">
        <f t="shared" si="12"/>
        <v>6</v>
      </c>
      <c r="U64" t="str">
        <f t="shared" si="13"/>
        <v>Yes</v>
      </c>
      <c r="V64" s="6">
        <f>IF(U64="Yes",ROUND(AVERAGE(Q64:T64),2),"")</f>
        <v>5.48</v>
      </c>
      <c r="X64" s="27">
        <f t="shared" si="14"/>
        <v>5</v>
      </c>
      <c r="Y64">
        <f t="shared" si="15"/>
        <v>6</v>
      </c>
    </row>
    <row r="65" spans="1:25">
      <c r="A65">
        <v>562</v>
      </c>
      <c r="B65" t="s">
        <v>127</v>
      </c>
      <c r="C65" t="s">
        <v>149</v>
      </c>
      <c r="D65" t="s">
        <v>150</v>
      </c>
      <c r="E65" t="s">
        <v>80</v>
      </c>
      <c r="H65" s="14">
        <v>9</v>
      </c>
      <c r="I65" s="14">
        <v>9</v>
      </c>
      <c r="J65" s="14">
        <v>10</v>
      </c>
      <c r="K65" s="14">
        <v>0</v>
      </c>
      <c r="Q65" s="6" t="str">
        <f t="shared" si="9"/>
        <v/>
      </c>
      <c r="R65" s="6">
        <f t="shared" si="10"/>
        <v>9.75</v>
      </c>
      <c r="S65" s="6">
        <f t="shared" si="11"/>
        <v>10</v>
      </c>
      <c r="T65" s="6" t="str">
        <f t="shared" si="12"/>
        <v/>
      </c>
      <c r="U65" t="str">
        <f t="shared" si="13"/>
        <v>Yes</v>
      </c>
      <c r="V65" s="6">
        <f>IF(U65="Yes",ROUND(AVERAGE(Q65:T65),2),"")</f>
        <v>9.8800000000000008</v>
      </c>
      <c r="X65" s="27">
        <f t="shared" si="14"/>
        <v>9</v>
      </c>
      <c r="Y65">
        <f t="shared" si="15"/>
        <v>11</v>
      </c>
    </row>
    <row r="66" spans="1:25">
      <c r="A66">
        <v>563</v>
      </c>
      <c r="B66" t="s">
        <v>151</v>
      </c>
      <c r="C66" t="s">
        <v>152</v>
      </c>
      <c r="D66" t="s">
        <v>153</v>
      </c>
      <c r="E66" t="s">
        <v>80</v>
      </c>
      <c r="F66">
        <v>8</v>
      </c>
      <c r="G66">
        <v>11</v>
      </c>
      <c r="Q66" s="6">
        <f t="shared" si="9"/>
        <v>8.92</v>
      </c>
      <c r="R66" s="6" t="str">
        <f t="shared" si="10"/>
        <v/>
      </c>
      <c r="S66" s="6" t="str">
        <f t="shared" si="11"/>
        <v/>
      </c>
      <c r="T66" s="6" t="str">
        <f t="shared" si="12"/>
        <v/>
      </c>
      <c r="U66" t="str">
        <f t="shared" si="13"/>
        <v>Not Eligible</v>
      </c>
      <c r="V66" s="6">
        <f>IF(U66="Yes",ROUND(AVERAGE(Q66:T66),2),0)</f>
        <v>0</v>
      </c>
      <c r="X66" s="27">
        <f t="shared" si="14"/>
        <v>0</v>
      </c>
      <c r="Y66">
        <f t="shared" si="15"/>
        <v>0</v>
      </c>
    </row>
    <row r="67" spans="1:25">
      <c r="A67">
        <v>564</v>
      </c>
      <c r="B67" t="s">
        <v>151</v>
      </c>
      <c r="C67" t="s">
        <v>154</v>
      </c>
      <c r="D67" t="s">
        <v>155</v>
      </c>
      <c r="E67" t="s">
        <v>80</v>
      </c>
      <c r="H67" s="14">
        <v>9</v>
      </c>
      <c r="I67" s="14">
        <v>10</v>
      </c>
      <c r="Q67" s="6" t="str">
        <f t="shared" ref="Q67:Q77" si="16">IF(F67+(G67/12)=0,"",ROUND(F67+(G67/12),2))</f>
        <v/>
      </c>
      <c r="R67" s="6">
        <f t="shared" ref="R67:R77" si="17">IF(H67+(I67/12)=0,"",ROUND(H67+(I67/12),2))</f>
        <v>9.83</v>
      </c>
      <c r="S67" s="6" t="str">
        <f t="shared" ref="S67:S77" si="18">IF(J67+(K67/12)=0,"",ROUND(J67+(K67/12),2))</f>
        <v/>
      </c>
      <c r="T67" s="6" t="str">
        <f t="shared" ref="T67:T77" si="19">IF(L67+(M67/12)=0,"",ROUND(L67+(M67/12),2))</f>
        <v/>
      </c>
      <c r="U67" t="str">
        <f t="shared" ref="U67:U98" si="20">IF(COUNT(Q67:T67)&lt;2,"Not Eligible","Yes")</f>
        <v>Not Eligible</v>
      </c>
      <c r="V67" s="6">
        <f>IF(U67="Yes",ROUND(AVERAGE(Q67:T67),2),0)</f>
        <v>0</v>
      </c>
      <c r="X67" s="27">
        <f t="shared" ref="X67:X77" si="21">IF(V67="","",ROUNDDOWN(V67,0))</f>
        <v>0</v>
      </c>
      <c r="Y67">
        <f t="shared" ref="Y67:Y98" si="22">IF(V67="","",ROUND((V67-X67)*12,0))</f>
        <v>0</v>
      </c>
    </row>
    <row r="68" spans="1:25">
      <c r="A68">
        <v>565</v>
      </c>
      <c r="B68" t="s">
        <v>151</v>
      </c>
      <c r="C68" t="s">
        <v>81</v>
      </c>
      <c r="D68" t="s">
        <v>156</v>
      </c>
      <c r="E68" t="s">
        <v>80</v>
      </c>
      <c r="Q68" s="6" t="str">
        <f t="shared" si="16"/>
        <v/>
      </c>
      <c r="R68" s="6" t="str">
        <f t="shared" si="17"/>
        <v/>
      </c>
      <c r="S68" s="6" t="str">
        <f t="shared" si="18"/>
        <v/>
      </c>
      <c r="T68" s="6" t="str">
        <f t="shared" si="19"/>
        <v/>
      </c>
      <c r="U68" t="str">
        <f t="shared" si="20"/>
        <v>Not Eligible</v>
      </c>
      <c r="V68" s="6">
        <f>IF(U68="Yes",ROUND(AVERAGE(Q68:T68),2),0)</f>
        <v>0</v>
      </c>
      <c r="X68" s="27">
        <f t="shared" si="21"/>
        <v>0</v>
      </c>
      <c r="Y68">
        <f t="shared" si="22"/>
        <v>0</v>
      </c>
    </row>
    <row r="69" spans="1:25">
      <c r="A69">
        <v>566</v>
      </c>
      <c r="B69" t="s">
        <v>151</v>
      </c>
      <c r="C69" t="s">
        <v>157</v>
      </c>
      <c r="D69" t="s">
        <v>158</v>
      </c>
      <c r="E69" t="s">
        <v>80</v>
      </c>
      <c r="F69">
        <v>9</v>
      </c>
      <c r="G69">
        <v>8</v>
      </c>
      <c r="H69" s="14">
        <v>10</v>
      </c>
      <c r="I69" s="14">
        <v>4</v>
      </c>
      <c r="J69" s="14">
        <v>11</v>
      </c>
      <c r="K69" s="14">
        <v>3</v>
      </c>
      <c r="L69" s="14">
        <v>10</v>
      </c>
      <c r="M69" s="14">
        <v>0</v>
      </c>
      <c r="Q69" s="6">
        <f t="shared" si="16"/>
        <v>9.67</v>
      </c>
      <c r="R69" s="6">
        <f t="shared" si="17"/>
        <v>10.33</v>
      </c>
      <c r="S69" s="6">
        <f t="shared" si="18"/>
        <v>11.25</v>
      </c>
      <c r="T69" s="6">
        <f t="shared" si="19"/>
        <v>10</v>
      </c>
      <c r="U69" t="str">
        <f t="shared" si="20"/>
        <v>Yes</v>
      </c>
      <c r="V69" s="6">
        <f>IF(U69="Yes",ROUND(AVERAGE(Q69:T69),2),"")</f>
        <v>10.31</v>
      </c>
      <c r="X69" s="27">
        <f t="shared" si="21"/>
        <v>10</v>
      </c>
      <c r="Y69">
        <f t="shared" si="22"/>
        <v>4</v>
      </c>
    </row>
    <row r="70" spans="1:25">
      <c r="A70">
        <v>567</v>
      </c>
      <c r="B70" t="s">
        <v>151</v>
      </c>
      <c r="C70" t="s">
        <v>159</v>
      </c>
      <c r="D70" t="s">
        <v>160</v>
      </c>
      <c r="E70" t="s">
        <v>80</v>
      </c>
      <c r="Q70" s="6" t="str">
        <f t="shared" si="16"/>
        <v/>
      </c>
      <c r="R70" s="6" t="str">
        <f t="shared" si="17"/>
        <v/>
      </c>
      <c r="S70" s="6" t="str">
        <f t="shared" si="18"/>
        <v/>
      </c>
      <c r="T70" s="6" t="str">
        <f t="shared" si="19"/>
        <v/>
      </c>
      <c r="U70" t="str">
        <f t="shared" si="20"/>
        <v>Not Eligible</v>
      </c>
      <c r="V70" s="6">
        <f>IF(U70="Yes",ROUND(AVERAGE(Q70:T70),2),0)</f>
        <v>0</v>
      </c>
      <c r="X70" s="27">
        <f t="shared" si="21"/>
        <v>0</v>
      </c>
      <c r="Y70">
        <f t="shared" si="22"/>
        <v>0</v>
      </c>
    </row>
    <row r="71" spans="1:25">
      <c r="A71">
        <v>568</v>
      </c>
      <c r="B71" t="s">
        <v>151</v>
      </c>
      <c r="C71" t="s">
        <v>85</v>
      </c>
      <c r="D71" t="s">
        <v>161</v>
      </c>
      <c r="E71" t="s">
        <v>80</v>
      </c>
      <c r="F71">
        <v>9</v>
      </c>
      <c r="G71">
        <v>7</v>
      </c>
      <c r="H71" s="14">
        <v>9</v>
      </c>
      <c r="I71" s="14">
        <v>0</v>
      </c>
      <c r="J71" s="14">
        <v>11</v>
      </c>
      <c r="K71" s="14">
        <v>3</v>
      </c>
      <c r="Q71" s="6">
        <f t="shared" si="16"/>
        <v>9.58</v>
      </c>
      <c r="R71" s="6">
        <f t="shared" si="17"/>
        <v>9</v>
      </c>
      <c r="S71" s="6">
        <f t="shared" si="18"/>
        <v>11.25</v>
      </c>
      <c r="T71" s="6" t="str">
        <f t="shared" si="19"/>
        <v/>
      </c>
      <c r="U71" t="str">
        <f t="shared" si="20"/>
        <v>Yes</v>
      </c>
      <c r="V71" s="6">
        <f>IF(U71="Yes",ROUND(AVERAGE(Q71:T71),2),"")</f>
        <v>9.94</v>
      </c>
      <c r="X71" s="27">
        <f t="shared" si="21"/>
        <v>9</v>
      </c>
      <c r="Y71">
        <f t="shared" si="22"/>
        <v>11</v>
      </c>
    </row>
    <row r="72" spans="1:25">
      <c r="A72">
        <v>569</v>
      </c>
      <c r="B72" t="s">
        <v>151</v>
      </c>
      <c r="C72" t="s">
        <v>162</v>
      </c>
      <c r="D72" t="s">
        <v>163</v>
      </c>
      <c r="E72" t="s">
        <v>80</v>
      </c>
      <c r="F72">
        <v>8</v>
      </c>
      <c r="G72">
        <v>9</v>
      </c>
      <c r="H72" s="14">
        <v>8</v>
      </c>
      <c r="I72" s="14">
        <v>8</v>
      </c>
      <c r="J72" s="14">
        <v>8</v>
      </c>
      <c r="K72" s="14">
        <v>4</v>
      </c>
      <c r="Q72" s="6">
        <f t="shared" si="16"/>
        <v>8.75</v>
      </c>
      <c r="R72" s="6">
        <f t="shared" si="17"/>
        <v>8.67</v>
      </c>
      <c r="S72" s="6">
        <f t="shared" si="18"/>
        <v>8.33</v>
      </c>
      <c r="T72" s="6" t="str">
        <f t="shared" si="19"/>
        <v/>
      </c>
      <c r="U72" t="str">
        <f t="shared" si="20"/>
        <v>Yes</v>
      </c>
      <c r="V72" s="6">
        <f>IF(U72="Yes",ROUND(AVERAGE(Q72:T72),2),"")</f>
        <v>8.58</v>
      </c>
      <c r="X72" s="27">
        <f t="shared" si="21"/>
        <v>8</v>
      </c>
      <c r="Y72">
        <f t="shared" si="22"/>
        <v>7</v>
      </c>
    </row>
    <row r="73" spans="1:25">
      <c r="A73">
        <v>570</v>
      </c>
      <c r="B73" t="s">
        <v>151</v>
      </c>
      <c r="C73" t="s">
        <v>164</v>
      </c>
      <c r="D73" t="s">
        <v>109</v>
      </c>
      <c r="E73" t="s">
        <v>80</v>
      </c>
      <c r="F73">
        <v>7</v>
      </c>
      <c r="G73">
        <v>1</v>
      </c>
      <c r="H73" s="14">
        <v>7</v>
      </c>
      <c r="I73" s="14">
        <v>10</v>
      </c>
      <c r="J73" s="14">
        <v>7</v>
      </c>
      <c r="K73" s="14">
        <v>2</v>
      </c>
      <c r="L73" s="14">
        <v>7</v>
      </c>
      <c r="M73" s="14">
        <v>2</v>
      </c>
      <c r="Q73" s="6">
        <f t="shared" si="16"/>
        <v>7.08</v>
      </c>
      <c r="R73" s="6">
        <f t="shared" si="17"/>
        <v>7.83</v>
      </c>
      <c r="S73" s="6">
        <f t="shared" si="18"/>
        <v>7.17</v>
      </c>
      <c r="T73" s="6">
        <f t="shared" si="19"/>
        <v>7.17</v>
      </c>
      <c r="U73" t="str">
        <f t="shared" si="20"/>
        <v>Yes</v>
      </c>
      <c r="V73" s="6">
        <f>IF(U73="Yes",ROUND(AVERAGE(Q73:T73),2),"")</f>
        <v>7.31</v>
      </c>
      <c r="X73" s="27">
        <f t="shared" si="21"/>
        <v>7</v>
      </c>
      <c r="Y73">
        <f t="shared" si="22"/>
        <v>4</v>
      </c>
    </row>
    <row r="74" spans="1:25">
      <c r="A74">
        <v>571</v>
      </c>
      <c r="B74" t="s">
        <v>151</v>
      </c>
      <c r="C74" t="s">
        <v>165</v>
      </c>
      <c r="D74" t="s">
        <v>166</v>
      </c>
      <c r="E74" t="s">
        <v>80</v>
      </c>
      <c r="F74">
        <v>9</v>
      </c>
      <c r="G74">
        <v>10</v>
      </c>
      <c r="H74" s="14">
        <v>9</v>
      </c>
      <c r="I74" s="14">
        <v>1</v>
      </c>
      <c r="J74" s="14">
        <v>10</v>
      </c>
      <c r="K74" s="14">
        <v>0</v>
      </c>
      <c r="Q74" s="6">
        <f t="shared" si="16"/>
        <v>9.83</v>
      </c>
      <c r="R74" s="6">
        <f t="shared" si="17"/>
        <v>9.08</v>
      </c>
      <c r="S74" s="6">
        <f t="shared" si="18"/>
        <v>10</v>
      </c>
      <c r="T74" s="6" t="str">
        <f t="shared" si="19"/>
        <v/>
      </c>
      <c r="U74" t="str">
        <f t="shared" si="20"/>
        <v>Yes</v>
      </c>
      <c r="V74" s="6">
        <f>IF(U74="Yes",ROUND(AVERAGE(Q74:T74),2),"")</f>
        <v>9.64</v>
      </c>
      <c r="X74" s="27">
        <f t="shared" si="21"/>
        <v>9</v>
      </c>
      <c r="Y74">
        <f t="shared" si="22"/>
        <v>8</v>
      </c>
    </row>
    <row r="75" spans="1:25">
      <c r="A75">
        <v>572</v>
      </c>
      <c r="B75" t="s">
        <v>151</v>
      </c>
      <c r="C75" t="s">
        <v>167</v>
      </c>
      <c r="D75" t="s">
        <v>168</v>
      </c>
      <c r="E75" t="s">
        <v>80</v>
      </c>
      <c r="F75">
        <v>10</v>
      </c>
      <c r="G75">
        <v>3</v>
      </c>
      <c r="H75" s="14">
        <v>10</v>
      </c>
      <c r="I75" s="14">
        <v>6</v>
      </c>
      <c r="L75" s="14">
        <v>11</v>
      </c>
      <c r="M75" s="14">
        <v>8</v>
      </c>
      <c r="Q75" s="6">
        <f t="shared" si="16"/>
        <v>10.25</v>
      </c>
      <c r="R75" s="6">
        <f t="shared" si="17"/>
        <v>10.5</v>
      </c>
      <c r="S75" s="6" t="str">
        <f t="shared" si="18"/>
        <v/>
      </c>
      <c r="T75" s="6">
        <f t="shared" si="19"/>
        <v>11.67</v>
      </c>
      <c r="U75" t="str">
        <f t="shared" si="20"/>
        <v>Yes</v>
      </c>
      <c r="V75" s="6">
        <f>IF(U75="Yes",ROUND(AVERAGE(Q75:T75),2),"")</f>
        <v>10.81</v>
      </c>
      <c r="X75" s="27">
        <f t="shared" si="21"/>
        <v>10</v>
      </c>
      <c r="Y75">
        <f t="shared" si="22"/>
        <v>10</v>
      </c>
    </row>
    <row r="76" spans="1:25">
      <c r="A76">
        <v>573</v>
      </c>
      <c r="B76" t="s">
        <v>151</v>
      </c>
      <c r="C76" t="s">
        <v>169</v>
      </c>
      <c r="D76" t="s">
        <v>170</v>
      </c>
      <c r="E76" t="s">
        <v>80</v>
      </c>
      <c r="F76">
        <v>9</v>
      </c>
      <c r="G76">
        <v>1</v>
      </c>
      <c r="Q76" s="6">
        <f t="shared" si="16"/>
        <v>9.08</v>
      </c>
      <c r="R76" s="6" t="str">
        <f t="shared" si="17"/>
        <v/>
      </c>
      <c r="S76" s="6" t="str">
        <f t="shared" si="18"/>
        <v/>
      </c>
      <c r="T76" s="6" t="str">
        <f t="shared" si="19"/>
        <v/>
      </c>
      <c r="U76" t="str">
        <f t="shared" si="20"/>
        <v>Not Eligible</v>
      </c>
      <c r="V76" s="6">
        <f>IF(U76="Yes",ROUND(AVERAGE(Q76:T76),2),0)</f>
        <v>0</v>
      </c>
      <c r="X76" s="27">
        <f t="shared" si="21"/>
        <v>0</v>
      </c>
      <c r="Y76">
        <f t="shared" si="22"/>
        <v>0</v>
      </c>
    </row>
    <row r="77" spans="1:25">
      <c r="A77">
        <v>574</v>
      </c>
      <c r="B77" t="s">
        <v>151</v>
      </c>
      <c r="C77" t="s">
        <v>171</v>
      </c>
      <c r="D77" t="s">
        <v>172</v>
      </c>
      <c r="E77" t="s">
        <v>80</v>
      </c>
      <c r="F77">
        <v>7</v>
      </c>
      <c r="G77">
        <v>8</v>
      </c>
      <c r="J77" s="14">
        <v>8</v>
      </c>
      <c r="K77" s="14">
        <v>2</v>
      </c>
      <c r="L77" s="14">
        <v>7</v>
      </c>
      <c r="M77" s="14">
        <v>6</v>
      </c>
      <c r="Q77" s="6">
        <f t="shared" si="16"/>
        <v>7.67</v>
      </c>
      <c r="R77" s="6" t="str">
        <f t="shared" si="17"/>
        <v/>
      </c>
      <c r="S77" s="6">
        <f t="shared" si="18"/>
        <v>8.17</v>
      </c>
      <c r="T77" s="6">
        <f t="shared" si="19"/>
        <v>7.5</v>
      </c>
      <c r="U77" t="str">
        <f t="shared" si="20"/>
        <v>Yes</v>
      </c>
      <c r="V77" s="6">
        <f>IF(U77="Yes",ROUND(AVERAGE(Q77:T77),2),"")</f>
        <v>7.78</v>
      </c>
      <c r="X77" s="27">
        <f t="shared" si="21"/>
        <v>7</v>
      </c>
      <c r="Y77">
        <f t="shared" si="22"/>
        <v>9</v>
      </c>
    </row>
  </sheetData>
  <autoFilter ref="A2:Y77">
    <filterColumn colId="4"/>
    <sortState ref="A3:Y77">
      <sortCondition ref="A2:A77"/>
    </sortState>
  </autoFilter>
  <mergeCells count="4">
    <mergeCell ref="F1:G1"/>
    <mergeCell ref="H1:I1"/>
    <mergeCell ref="J1:K1"/>
    <mergeCell ref="L1:M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7"/>
  <sheetViews>
    <sheetView workbookViewId="0">
      <pane xSplit="5" ySplit="2" topLeftCell="K3" activePane="bottomRight" state="frozen"/>
      <selection sqref="A1:XFD1"/>
      <selection pane="topRight" sqref="A1:XFD1"/>
      <selection pane="bottomLeft" sqref="A1:XFD1"/>
      <selection pane="bottomRight" activeCell="T1" sqref="O1:T1048576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5" width="9.85546875" bestFit="1" customWidth="1"/>
    <col min="6" max="13" width="8.5703125" customWidth="1"/>
    <col min="15" max="20" width="0" hidden="1" customWidth="1"/>
    <col min="21" max="21" width="11.28515625" bestFit="1" customWidth="1"/>
    <col min="22" max="22" width="9.140625" style="6"/>
    <col min="24" max="24" width="6.7109375" bestFit="1" customWidth="1"/>
    <col min="25" max="25" width="8.42578125" bestFit="1" customWidth="1"/>
  </cols>
  <sheetData>
    <row r="1" spans="1:25" ht="15.75" thickBot="1">
      <c r="F1" s="42" t="s">
        <v>213</v>
      </c>
      <c r="G1" s="43"/>
      <c r="H1" s="42" t="s">
        <v>216</v>
      </c>
      <c r="I1" s="43"/>
      <c r="J1" s="42" t="s">
        <v>217</v>
      </c>
      <c r="K1" s="43"/>
      <c r="L1" s="42" t="s">
        <v>218</v>
      </c>
      <c r="M1" s="43"/>
      <c r="Q1" t="s">
        <v>226</v>
      </c>
    </row>
    <row r="2" spans="1:25" ht="15.75" thickBo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13</v>
      </c>
      <c r="G2" s="18" t="s">
        <v>14</v>
      </c>
      <c r="H2" s="23" t="s">
        <v>13</v>
      </c>
      <c r="I2" s="23" t="s">
        <v>14</v>
      </c>
      <c r="J2" s="23" t="s">
        <v>13</v>
      </c>
      <c r="K2" s="23" t="s">
        <v>14</v>
      </c>
      <c r="L2" s="23" t="s">
        <v>13</v>
      </c>
      <c r="M2" s="23" t="s">
        <v>14</v>
      </c>
      <c r="Q2" s="24" t="s">
        <v>213</v>
      </c>
      <c r="R2" s="24" t="s">
        <v>216</v>
      </c>
      <c r="S2" s="24" t="s">
        <v>217</v>
      </c>
      <c r="T2" s="24" t="s">
        <v>218</v>
      </c>
      <c r="U2" s="29" t="s">
        <v>225</v>
      </c>
      <c r="V2" s="30" t="s">
        <v>220</v>
      </c>
      <c r="X2" s="29" t="s">
        <v>224</v>
      </c>
      <c r="Y2" s="29" t="s">
        <v>223</v>
      </c>
    </row>
    <row r="3" spans="1:25">
      <c r="A3">
        <v>500</v>
      </c>
      <c r="B3" t="s">
        <v>17</v>
      </c>
      <c r="C3" t="s">
        <v>18</v>
      </c>
      <c r="D3" t="s">
        <v>19</v>
      </c>
      <c r="E3" t="s">
        <v>20</v>
      </c>
      <c r="F3">
        <v>13</v>
      </c>
      <c r="G3">
        <v>3</v>
      </c>
      <c r="H3">
        <v>11</v>
      </c>
      <c r="I3">
        <v>10</v>
      </c>
      <c r="J3">
        <v>13</v>
      </c>
      <c r="K3">
        <v>1</v>
      </c>
      <c r="L3">
        <v>14</v>
      </c>
      <c r="M3">
        <v>9</v>
      </c>
      <c r="Q3" s="6">
        <f t="shared" ref="Q3:Q34" si="0">IF(F3+(G3/12)=0,"",ROUND(F3+(G3/12),2))</f>
        <v>13.25</v>
      </c>
      <c r="R3" s="6">
        <f t="shared" ref="R3:R34" si="1">IF(H3+(I3/12)=0,"",ROUND(H3+(I3/12),2))</f>
        <v>11.83</v>
      </c>
      <c r="S3" s="6">
        <f t="shared" ref="S3:S34" si="2">IF(J3+(K3/12)=0,"",ROUND(J3+(K3/12),2))</f>
        <v>13.08</v>
      </c>
      <c r="T3" s="6">
        <f t="shared" ref="T3:T34" si="3">IF(L3+(M3/12)=0,"",ROUND(L3+(M3/12),2))</f>
        <v>14.75</v>
      </c>
      <c r="U3" t="str">
        <f t="shared" ref="U3:U34" si="4">IF(COUNT(Q3:T3)&lt;2,"Not Eligible","Yes")</f>
        <v>Yes</v>
      </c>
      <c r="V3" s="6">
        <f t="shared" ref="V3:V34" si="5">IF(U3="Yes",ROUND(AVERAGE(Q3:T3),2),0)</f>
        <v>13.23</v>
      </c>
      <c r="X3" s="27">
        <f t="shared" ref="X3:X34" si="6">IF(V3="","",ROUNDDOWN(V3,0))</f>
        <v>13</v>
      </c>
      <c r="Y3">
        <f t="shared" ref="Y3:Y34" si="7">IF(V3="","",ROUND((V3-X3)*12,0))</f>
        <v>3</v>
      </c>
    </row>
    <row r="4" spans="1:25">
      <c r="A4">
        <v>501</v>
      </c>
      <c r="B4" t="s">
        <v>17</v>
      </c>
      <c r="C4" t="s">
        <v>22</v>
      </c>
      <c r="D4" t="s">
        <v>23</v>
      </c>
      <c r="E4" t="s">
        <v>20</v>
      </c>
      <c r="F4">
        <v>14</v>
      </c>
      <c r="G4">
        <v>7</v>
      </c>
      <c r="H4">
        <v>16</v>
      </c>
      <c r="I4">
        <v>6</v>
      </c>
      <c r="J4">
        <v>12</v>
      </c>
      <c r="K4">
        <v>1</v>
      </c>
      <c r="L4">
        <v>16</v>
      </c>
      <c r="M4">
        <v>3</v>
      </c>
      <c r="Q4" s="6">
        <f t="shared" si="0"/>
        <v>14.58</v>
      </c>
      <c r="R4" s="6">
        <f t="shared" si="1"/>
        <v>16.5</v>
      </c>
      <c r="S4" s="6">
        <f t="shared" si="2"/>
        <v>12.08</v>
      </c>
      <c r="T4" s="6">
        <f t="shared" si="3"/>
        <v>16.25</v>
      </c>
      <c r="U4" t="str">
        <f t="shared" si="4"/>
        <v>Yes</v>
      </c>
      <c r="V4" s="6">
        <f t="shared" si="5"/>
        <v>14.85</v>
      </c>
      <c r="X4" s="27">
        <f t="shared" si="6"/>
        <v>14</v>
      </c>
      <c r="Y4">
        <f t="shared" si="7"/>
        <v>10</v>
      </c>
    </row>
    <row r="5" spans="1:25">
      <c r="A5">
        <v>502</v>
      </c>
      <c r="B5" t="s">
        <v>17</v>
      </c>
      <c r="C5" t="s">
        <v>24</v>
      </c>
      <c r="D5" t="s">
        <v>25</v>
      </c>
      <c r="E5" t="s">
        <v>20</v>
      </c>
      <c r="F5">
        <v>23</v>
      </c>
      <c r="G5">
        <v>10</v>
      </c>
      <c r="H5">
        <v>24</v>
      </c>
      <c r="I5">
        <v>9</v>
      </c>
      <c r="J5">
        <v>26</v>
      </c>
      <c r="K5">
        <v>8</v>
      </c>
      <c r="L5">
        <v>26</v>
      </c>
      <c r="M5">
        <v>6</v>
      </c>
      <c r="Q5" s="6">
        <f t="shared" si="0"/>
        <v>23.83</v>
      </c>
      <c r="R5" s="6">
        <f t="shared" si="1"/>
        <v>24.75</v>
      </c>
      <c r="S5" s="6">
        <f t="shared" si="2"/>
        <v>26.67</v>
      </c>
      <c r="T5" s="6">
        <f t="shared" si="3"/>
        <v>26.5</v>
      </c>
      <c r="U5" t="str">
        <f t="shared" si="4"/>
        <v>Yes</v>
      </c>
      <c r="V5" s="6">
        <f t="shared" si="5"/>
        <v>25.44</v>
      </c>
      <c r="X5" s="27">
        <f t="shared" si="6"/>
        <v>25</v>
      </c>
      <c r="Y5">
        <f t="shared" si="7"/>
        <v>5</v>
      </c>
    </row>
    <row r="6" spans="1:25">
      <c r="A6">
        <v>503</v>
      </c>
      <c r="B6" t="s">
        <v>17</v>
      </c>
      <c r="C6" t="s">
        <v>26</v>
      </c>
      <c r="D6" t="s">
        <v>27</v>
      </c>
      <c r="E6" t="s">
        <v>20</v>
      </c>
      <c r="F6">
        <v>14</v>
      </c>
      <c r="G6">
        <v>2</v>
      </c>
      <c r="H6">
        <v>16</v>
      </c>
      <c r="I6">
        <v>0</v>
      </c>
      <c r="J6">
        <v>15</v>
      </c>
      <c r="K6">
        <v>5</v>
      </c>
      <c r="L6">
        <v>16</v>
      </c>
      <c r="M6">
        <v>10</v>
      </c>
      <c r="Q6" s="6">
        <f t="shared" si="0"/>
        <v>14.17</v>
      </c>
      <c r="R6" s="6">
        <f t="shared" si="1"/>
        <v>16</v>
      </c>
      <c r="S6" s="6">
        <f t="shared" si="2"/>
        <v>15.42</v>
      </c>
      <c r="T6" s="6">
        <f t="shared" si="3"/>
        <v>16.829999999999998</v>
      </c>
      <c r="U6" t="str">
        <f t="shared" si="4"/>
        <v>Yes</v>
      </c>
      <c r="V6" s="6">
        <f t="shared" si="5"/>
        <v>15.61</v>
      </c>
      <c r="X6" s="27">
        <f t="shared" si="6"/>
        <v>15</v>
      </c>
      <c r="Y6">
        <f t="shared" si="7"/>
        <v>7</v>
      </c>
    </row>
    <row r="7" spans="1:25">
      <c r="A7">
        <v>504</v>
      </c>
      <c r="B7" t="s">
        <v>17</v>
      </c>
      <c r="C7" t="s">
        <v>28</v>
      </c>
      <c r="D7" t="s">
        <v>29</v>
      </c>
      <c r="E7" t="s">
        <v>20</v>
      </c>
      <c r="H7">
        <v>11</v>
      </c>
      <c r="I7">
        <v>8</v>
      </c>
      <c r="L7">
        <v>11</v>
      </c>
      <c r="M7">
        <v>10</v>
      </c>
      <c r="Q7" s="6" t="str">
        <f t="shared" si="0"/>
        <v/>
      </c>
      <c r="R7" s="6">
        <f t="shared" si="1"/>
        <v>11.67</v>
      </c>
      <c r="S7" s="6" t="str">
        <f t="shared" si="2"/>
        <v/>
      </c>
      <c r="T7" s="6">
        <f t="shared" si="3"/>
        <v>11.83</v>
      </c>
      <c r="U7" t="str">
        <f t="shared" si="4"/>
        <v>Yes</v>
      </c>
      <c r="V7" s="6">
        <f t="shared" si="5"/>
        <v>11.75</v>
      </c>
      <c r="X7" s="27">
        <f t="shared" si="6"/>
        <v>11</v>
      </c>
      <c r="Y7">
        <f t="shared" si="7"/>
        <v>9</v>
      </c>
    </row>
    <row r="8" spans="1:25">
      <c r="A8">
        <v>505</v>
      </c>
      <c r="B8" t="s">
        <v>17</v>
      </c>
      <c r="C8" t="s">
        <v>30</v>
      </c>
      <c r="D8" t="s">
        <v>31</v>
      </c>
      <c r="E8" t="s">
        <v>20</v>
      </c>
      <c r="F8">
        <v>16</v>
      </c>
      <c r="G8">
        <v>0</v>
      </c>
      <c r="H8">
        <v>17</v>
      </c>
      <c r="I8">
        <v>2</v>
      </c>
      <c r="J8">
        <v>14</v>
      </c>
      <c r="K8">
        <v>7</v>
      </c>
      <c r="L8">
        <v>14</v>
      </c>
      <c r="M8">
        <v>10</v>
      </c>
      <c r="Q8" s="6">
        <f t="shared" si="0"/>
        <v>16</v>
      </c>
      <c r="R8" s="6">
        <f t="shared" si="1"/>
        <v>17.170000000000002</v>
      </c>
      <c r="S8" s="6">
        <f t="shared" si="2"/>
        <v>14.58</v>
      </c>
      <c r="T8" s="6">
        <f t="shared" si="3"/>
        <v>14.83</v>
      </c>
      <c r="U8" t="str">
        <f t="shared" si="4"/>
        <v>Yes</v>
      </c>
      <c r="V8" s="6">
        <f t="shared" si="5"/>
        <v>15.65</v>
      </c>
      <c r="X8" s="27">
        <f t="shared" si="6"/>
        <v>15</v>
      </c>
      <c r="Y8">
        <f t="shared" si="7"/>
        <v>8</v>
      </c>
    </row>
    <row r="9" spans="1:25">
      <c r="A9">
        <v>506</v>
      </c>
      <c r="B9" t="s">
        <v>17</v>
      </c>
      <c r="C9" t="s">
        <v>32</v>
      </c>
      <c r="D9" t="s">
        <v>33</v>
      </c>
      <c r="E9" t="s">
        <v>20</v>
      </c>
      <c r="F9">
        <v>18</v>
      </c>
      <c r="G9">
        <v>6</v>
      </c>
      <c r="H9">
        <v>19</v>
      </c>
      <c r="I9">
        <v>7</v>
      </c>
      <c r="J9">
        <v>18</v>
      </c>
      <c r="K9">
        <v>8</v>
      </c>
      <c r="L9">
        <v>19</v>
      </c>
      <c r="M9">
        <v>3</v>
      </c>
      <c r="Q9" s="6">
        <f t="shared" si="0"/>
        <v>18.5</v>
      </c>
      <c r="R9" s="6">
        <f t="shared" si="1"/>
        <v>19.579999999999998</v>
      </c>
      <c r="S9" s="6">
        <f t="shared" si="2"/>
        <v>18.670000000000002</v>
      </c>
      <c r="T9" s="6">
        <f t="shared" si="3"/>
        <v>19.25</v>
      </c>
      <c r="U9" t="str">
        <f t="shared" si="4"/>
        <v>Yes</v>
      </c>
      <c r="V9" s="6">
        <f t="shared" si="5"/>
        <v>19</v>
      </c>
      <c r="X9" s="27">
        <f t="shared" si="6"/>
        <v>19</v>
      </c>
      <c r="Y9">
        <f t="shared" si="7"/>
        <v>0</v>
      </c>
    </row>
    <row r="10" spans="1:25">
      <c r="A10">
        <v>507</v>
      </c>
      <c r="B10" t="s">
        <v>17</v>
      </c>
      <c r="C10" t="s">
        <v>35</v>
      </c>
      <c r="D10" t="s">
        <v>36</v>
      </c>
      <c r="E10" t="s">
        <v>20</v>
      </c>
      <c r="F10">
        <v>15</v>
      </c>
      <c r="G10">
        <v>8</v>
      </c>
      <c r="H10">
        <v>19</v>
      </c>
      <c r="I10">
        <v>3</v>
      </c>
      <c r="J10">
        <v>15</v>
      </c>
      <c r="K10">
        <v>3</v>
      </c>
      <c r="L10">
        <v>15</v>
      </c>
      <c r="M10">
        <v>3</v>
      </c>
      <c r="Q10" s="6">
        <f t="shared" si="0"/>
        <v>15.67</v>
      </c>
      <c r="R10" s="6">
        <f t="shared" si="1"/>
        <v>19.25</v>
      </c>
      <c r="S10" s="6">
        <f t="shared" si="2"/>
        <v>15.25</v>
      </c>
      <c r="T10" s="6">
        <f t="shared" si="3"/>
        <v>15.25</v>
      </c>
      <c r="U10" t="str">
        <f t="shared" si="4"/>
        <v>Yes</v>
      </c>
      <c r="V10" s="6">
        <f t="shared" si="5"/>
        <v>16.36</v>
      </c>
      <c r="X10" s="27">
        <f t="shared" si="6"/>
        <v>16</v>
      </c>
      <c r="Y10">
        <f t="shared" si="7"/>
        <v>4</v>
      </c>
    </row>
    <row r="11" spans="1:25">
      <c r="A11">
        <v>508</v>
      </c>
      <c r="B11" t="s">
        <v>38</v>
      </c>
      <c r="C11" t="s">
        <v>39</v>
      </c>
      <c r="D11" t="s">
        <v>40</v>
      </c>
      <c r="E11" t="s">
        <v>20</v>
      </c>
      <c r="F11">
        <v>17</v>
      </c>
      <c r="G11">
        <v>10</v>
      </c>
      <c r="H11">
        <v>21</v>
      </c>
      <c r="I11">
        <v>7</v>
      </c>
      <c r="J11">
        <v>21</v>
      </c>
      <c r="K11">
        <v>2</v>
      </c>
      <c r="L11">
        <v>20</v>
      </c>
      <c r="M11">
        <v>7</v>
      </c>
      <c r="Q11" s="6">
        <f t="shared" si="0"/>
        <v>17.829999999999998</v>
      </c>
      <c r="R11" s="6">
        <f t="shared" si="1"/>
        <v>21.58</v>
      </c>
      <c r="S11" s="6">
        <f t="shared" si="2"/>
        <v>21.17</v>
      </c>
      <c r="T11" s="6">
        <f t="shared" si="3"/>
        <v>20.58</v>
      </c>
      <c r="U11" t="str">
        <f t="shared" si="4"/>
        <v>Yes</v>
      </c>
      <c r="V11" s="6">
        <f t="shared" si="5"/>
        <v>20.29</v>
      </c>
      <c r="X11" s="27">
        <f t="shared" si="6"/>
        <v>20</v>
      </c>
      <c r="Y11">
        <f t="shared" si="7"/>
        <v>3</v>
      </c>
    </row>
    <row r="12" spans="1:25">
      <c r="A12">
        <v>509</v>
      </c>
      <c r="B12" t="s">
        <v>38</v>
      </c>
      <c r="C12" t="s">
        <v>41</v>
      </c>
      <c r="D12" t="s">
        <v>42</v>
      </c>
      <c r="E12" t="s">
        <v>20</v>
      </c>
      <c r="F12">
        <v>17</v>
      </c>
      <c r="G12">
        <v>2</v>
      </c>
      <c r="H12">
        <v>20</v>
      </c>
      <c r="I12">
        <v>0</v>
      </c>
      <c r="J12">
        <v>20</v>
      </c>
      <c r="K12">
        <v>4</v>
      </c>
      <c r="L12">
        <v>20</v>
      </c>
      <c r="M12">
        <v>5</v>
      </c>
      <c r="Q12" s="6">
        <f t="shared" si="0"/>
        <v>17.170000000000002</v>
      </c>
      <c r="R12" s="6">
        <f t="shared" si="1"/>
        <v>20</v>
      </c>
      <c r="S12" s="6">
        <f t="shared" si="2"/>
        <v>20.329999999999998</v>
      </c>
      <c r="T12" s="6">
        <f t="shared" si="3"/>
        <v>20.420000000000002</v>
      </c>
      <c r="U12" t="str">
        <f t="shared" si="4"/>
        <v>Yes</v>
      </c>
      <c r="V12" s="6">
        <f t="shared" si="5"/>
        <v>19.48</v>
      </c>
      <c r="X12" s="27">
        <f t="shared" si="6"/>
        <v>19</v>
      </c>
      <c r="Y12">
        <f t="shared" si="7"/>
        <v>6</v>
      </c>
    </row>
    <row r="13" spans="1:25">
      <c r="A13">
        <v>510</v>
      </c>
      <c r="B13" t="s">
        <v>38</v>
      </c>
      <c r="C13" t="s">
        <v>43</v>
      </c>
      <c r="D13" t="s">
        <v>44</v>
      </c>
      <c r="E13" t="s">
        <v>20</v>
      </c>
      <c r="F13">
        <v>13</v>
      </c>
      <c r="G13">
        <v>9</v>
      </c>
      <c r="J13">
        <v>15</v>
      </c>
      <c r="K13">
        <v>0</v>
      </c>
      <c r="L13">
        <v>12</v>
      </c>
      <c r="M13">
        <v>3</v>
      </c>
      <c r="Q13" s="6">
        <f t="shared" si="0"/>
        <v>13.75</v>
      </c>
      <c r="R13" s="6" t="str">
        <f t="shared" si="1"/>
        <v/>
      </c>
      <c r="S13" s="6">
        <f t="shared" si="2"/>
        <v>15</v>
      </c>
      <c r="T13" s="6">
        <f t="shared" si="3"/>
        <v>12.25</v>
      </c>
      <c r="U13" t="str">
        <f t="shared" si="4"/>
        <v>Yes</v>
      </c>
      <c r="V13" s="6">
        <f t="shared" si="5"/>
        <v>13.67</v>
      </c>
      <c r="X13" s="27">
        <f t="shared" si="6"/>
        <v>13</v>
      </c>
      <c r="Y13">
        <f t="shared" si="7"/>
        <v>8</v>
      </c>
    </row>
    <row r="14" spans="1:25">
      <c r="A14">
        <v>511</v>
      </c>
      <c r="B14" t="s">
        <v>38</v>
      </c>
      <c r="C14" t="s">
        <v>45</v>
      </c>
      <c r="D14" t="s">
        <v>46</v>
      </c>
      <c r="E14" t="s">
        <v>20</v>
      </c>
      <c r="F14">
        <v>7</v>
      </c>
      <c r="G14">
        <v>6</v>
      </c>
      <c r="J14">
        <v>8</v>
      </c>
      <c r="K14">
        <v>2</v>
      </c>
      <c r="L14">
        <v>8</v>
      </c>
      <c r="M14">
        <v>3</v>
      </c>
      <c r="Q14" s="6">
        <f t="shared" si="0"/>
        <v>7.5</v>
      </c>
      <c r="R14" s="6" t="str">
        <f t="shared" si="1"/>
        <v/>
      </c>
      <c r="S14" s="6">
        <f t="shared" si="2"/>
        <v>8.17</v>
      </c>
      <c r="T14" s="6">
        <f t="shared" si="3"/>
        <v>8.25</v>
      </c>
      <c r="U14" t="str">
        <f t="shared" si="4"/>
        <v>Yes</v>
      </c>
      <c r="V14" s="6">
        <f t="shared" si="5"/>
        <v>7.97</v>
      </c>
      <c r="X14" s="27">
        <f t="shared" si="6"/>
        <v>7</v>
      </c>
      <c r="Y14">
        <f t="shared" si="7"/>
        <v>12</v>
      </c>
    </row>
    <row r="15" spans="1:25">
      <c r="A15">
        <v>512</v>
      </c>
      <c r="B15" t="s">
        <v>38</v>
      </c>
      <c r="C15" t="s">
        <v>47</v>
      </c>
      <c r="D15" t="s">
        <v>48</v>
      </c>
      <c r="E15" t="s">
        <v>20</v>
      </c>
      <c r="F15">
        <v>14</v>
      </c>
      <c r="G15">
        <v>8</v>
      </c>
      <c r="H15">
        <v>15</v>
      </c>
      <c r="I15">
        <v>10</v>
      </c>
      <c r="J15">
        <v>15</v>
      </c>
      <c r="K15">
        <v>0</v>
      </c>
      <c r="L15">
        <v>14</v>
      </c>
      <c r="M15">
        <v>3</v>
      </c>
      <c r="Q15" s="6">
        <f t="shared" si="0"/>
        <v>14.67</v>
      </c>
      <c r="R15" s="6">
        <f t="shared" si="1"/>
        <v>15.83</v>
      </c>
      <c r="S15" s="6">
        <f t="shared" si="2"/>
        <v>15</v>
      </c>
      <c r="T15" s="6">
        <f t="shared" si="3"/>
        <v>14.25</v>
      </c>
      <c r="U15" t="str">
        <f t="shared" si="4"/>
        <v>Yes</v>
      </c>
      <c r="V15" s="6">
        <f t="shared" si="5"/>
        <v>14.94</v>
      </c>
      <c r="X15" s="27">
        <f t="shared" si="6"/>
        <v>14</v>
      </c>
      <c r="Y15">
        <f t="shared" si="7"/>
        <v>11</v>
      </c>
    </row>
    <row r="16" spans="1:25">
      <c r="A16">
        <v>513</v>
      </c>
      <c r="B16" t="s">
        <v>38</v>
      </c>
      <c r="C16" t="s">
        <v>50</v>
      </c>
      <c r="D16" t="s">
        <v>51</v>
      </c>
      <c r="E16" t="s">
        <v>20</v>
      </c>
      <c r="F16">
        <v>13</v>
      </c>
      <c r="G16">
        <v>8</v>
      </c>
      <c r="J16">
        <v>15</v>
      </c>
      <c r="K16">
        <v>5</v>
      </c>
      <c r="L16">
        <v>14</v>
      </c>
      <c r="M16">
        <v>10</v>
      </c>
      <c r="Q16" s="6">
        <f t="shared" si="0"/>
        <v>13.67</v>
      </c>
      <c r="R16" s="6" t="str">
        <f t="shared" si="1"/>
        <v/>
      </c>
      <c r="S16" s="6">
        <f t="shared" si="2"/>
        <v>15.42</v>
      </c>
      <c r="T16" s="6">
        <f t="shared" si="3"/>
        <v>14.83</v>
      </c>
      <c r="U16" t="str">
        <f t="shared" si="4"/>
        <v>Yes</v>
      </c>
      <c r="V16" s="6">
        <f t="shared" si="5"/>
        <v>14.64</v>
      </c>
      <c r="X16" s="27">
        <f t="shared" si="6"/>
        <v>14</v>
      </c>
      <c r="Y16">
        <f t="shared" si="7"/>
        <v>8</v>
      </c>
    </row>
    <row r="17" spans="1:25">
      <c r="A17">
        <v>514</v>
      </c>
      <c r="B17" t="s">
        <v>38</v>
      </c>
      <c r="C17" t="s">
        <v>53</v>
      </c>
      <c r="D17" t="s">
        <v>54</v>
      </c>
      <c r="E17" t="s">
        <v>20</v>
      </c>
      <c r="F17">
        <v>11</v>
      </c>
      <c r="G17">
        <v>3</v>
      </c>
      <c r="H17">
        <v>11</v>
      </c>
      <c r="I17">
        <v>7</v>
      </c>
      <c r="J17">
        <v>12</v>
      </c>
      <c r="K17">
        <v>8</v>
      </c>
      <c r="L17">
        <v>13</v>
      </c>
      <c r="M17">
        <v>8</v>
      </c>
      <c r="Q17" s="6">
        <f t="shared" si="0"/>
        <v>11.25</v>
      </c>
      <c r="R17" s="6">
        <f t="shared" si="1"/>
        <v>11.58</v>
      </c>
      <c r="S17" s="6">
        <f t="shared" si="2"/>
        <v>12.67</v>
      </c>
      <c r="T17" s="6">
        <f t="shared" si="3"/>
        <v>13.67</v>
      </c>
      <c r="U17" t="str">
        <f t="shared" si="4"/>
        <v>Yes</v>
      </c>
      <c r="V17" s="6">
        <f t="shared" si="5"/>
        <v>12.29</v>
      </c>
      <c r="X17" s="27">
        <f t="shared" si="6"/>
        <v>12</v>
      </c>
      <c r="Y17">
        <f t="shared" si="7"/>
        <v>3</v>
      </c>
    </row>
    <row r="18" spans="1:25">
      <c r="A18">
        <v>515</v>
      </c>
      <c r="B18" t="s">
        <v>38</v>
      </c>
      <c r="C18" t="s">
        <v>56</v>
      </c>
      <c r="D18" t="s">
        <v>57</v>
      </c>
      <c r="E18" t="s">
        <v>20</v>
      </c>
      <c r="F18">
        <v>14</v>
      </c>
      <c r="G18">
        <v>8</v>
      </c>
      <c r="H18">
        <v>15</v>
      </c>
      <c r="I18">
        <v>8</v>
      </c>
      <c r="J18">
        <v>15</v>
      </c>
      <c r="K18">
        <v>2</v>
      </c>
      <c r="L18">
        <v>16</v>
      </c>
      <c r="M18">
        <v>8</v>
      </c>
      <c r="Q18" s="6">
        <f t="shared" si="0"/>
        <v>14.67</v>
      </c>
      <c r="R18" s="6">
        <f t="shared" si="1"/>
        <v>15.67</v>
      </c>
      <c r="S18" s="6">
        <f t="shared" si="2"/>
        <v>15.17</v>
      </c>
      <c r="T18" s="6">
        <f t="shared" si="3"/>
        <v>16.670000000000002</v>
      </c>
      <c r="U18" t="str">
        <f t="shared" si="4"/>
        <v>Yes</v>
      </c>
      <c r="V18" s="6">
        <f t="shared" si="5"/>
        <v>15.55</v>
      </c>
      <c r="X18" s="27">
        <f t="shared" si="6"/>
        <v>15</v>
      </c>
      <c r="Y18">
        <f t="shared" si="7"/>
        <v>7</v>
      </c>
    </row>
    <row r="19" spans="1:25">
      <c r="A19">
        <v>516</v>
      </c>
      <c r="B19" t="s">
        <v>38</v>
      </c>
      <c r="C19" t="s">
        <v>58</v>
      </c>
      <c r="D19" t="s">
        <v>59</v>
      </c>
      <c r="E19" t="s">
        <v>20</v>
      </c>
      <c r="F19">
        <v>19</v>
      </c>
      <c r="G19">
        <v>6</v>
      </c>
      <c r="J19">
        <v>21</v>
      </c>
      <c r="K19">
        <v>7</v>
      </c>
      <c r="L19">
        <v>21</v>
      </c>
      <c r="M19">
        <v>3</v>
      </c>
      <c r="Q19" s="6">
        <f t="shared" si="0"/>
        <v>19.5</v>
      </c>
      <c r="R19" s="6" t="str">
        <f t="shared" si="1"/>
        <v/>
      </c>
      <c r="S19" s="6">
        <f t="shared" si="2"/>
        <v>21.58</v>
      </c>
      <c r="T19" s="6">
        <f t="shared" si="3"/>
        <v>21.25</v>
      </c>
      <c r="U19" t="str">
        <f t="shared" si="4"/>
        <v>Yes</v>
      </c>
      <c r="V19" s="6">
        <f t="shared" si="5"/>
        <v>20.78</v>
      </c>
      <c r="X19" s="27">
        <f t="shared" si="6"/>
        <v>20</v>
      </c>
      <c r="Y19">
        <f t="shared" si="7"/>
        <v>9</v>
      </c>
    </row>
    <row r="20" spans="1:25">
      <c r="A20">
        <v>517</v>
      </c>
      <c r="B20" t="s">
        <v>38</v>
      </c>
      <c r="C20" t="s">
        <v>30</v>
      </c>
      <c r="D20" t="s">
        <v>60</v>
      </c>
      <c r="E20" t="s">
        <v>20</v>
      </c>
      <c r="F20">
        <v>11</v>
      </c>
      <c r="G20">
        <v>9</v>
      </c>
      <c r="J20">
        <v>10</v>
      </c>
      <c r="K20">
        <v>6</v>
      </c>
      <c r="L20">
        <v>10</v>
      </c>
      <c r="M20">
        <v>10</v>
      </c>
      <c r="Q20" s="6">
        <f t="shared" si="0"/>
        <v>11.75</v>
      </c>
      <c r="R20" s="6" t="str">
        <f t="shared" si="1"/>
        <v/>
      </c>
      <c r="S20" s="6">
        <f t="shared" si="2"/>
        <v>10.5</v>
      </c>
      <c r="T20" s="6">
        <f t="shared" si="3"/>
        <v>10.83</v>
      </c>
      <c r="U20" t="str">
        <f t="shared" si="4"/>
        <v>Yes</v>
      </c>
      <c r="V20" s="6">
        <f t="shared" si="5"/>
        <v>11.03</v>
      </c>
      <c r="X20" s="27">
        <f t="shared" si="6"/>
        <v>11</v>
      </c>
      <c r="Y20">
        <f t="shared" si="7"/>
        <v>0</v>
      </c>
    </row>
    <row r="21" spans="1:25">
      <c r="A21">
        <v>518</v>
      </c>
      <c r="B21" t="s">
        <v>61</v>
      </c>
      <c r="C21" t="s">
        <v>62</v>
      </c>
      <c r="D21" t="s">
        <v>63</v>
      </c>
      <c r="E21" t="s">
        <v>20</v>
      </c>
      <c r="L21">
        <v>16</v>
      </c>
      <c r="M21">
        <v>8</v>
      </c>
      <c r="Q21" s="6" t="str">
        <f t="shared" si="0"/>
        <v/>
      </c>
      <c r="R21" s="6" t="str">
        <f t="shared" si="1"/>
        <v/>
      </c>
      <c r="S21" s="6" t="str">
        <f t="shared" si="2"/>
        <v/>
      </c>
      <c r="T21" s="6">
        <f t="shared" si="3"/>
        <v>16.670000000000002</v>
      </c>
      <c r="U21" t="str">
        <f t="shared" si="4"/>
        <v>Not Eligible</v>
      </c>
      <c r="V21" s="6">
        <f t="shared" si="5"/>
        <v>0</v>
      </c>
      <c r="X21" s="27">
        <f t="shared" si="6"/>
        <v>0</v>
      </c>
      <c r="Y21">
        <f t="shared" si="7"/>
        <v>0</v>
      </c>
    </row>
    <row r="22" spans="1:25">
      <c r="A22">
        <v>519</v>
      </c>
      <c r="B22" t="s">
        <v>61</v>
      </c>
      <c r="C22" t="s">
        <v>64</v>
      </c>
      <c r="D22" t="s">
        <v>65</v>
      </c>
      <c r="E22" t="s">
        <v>20</v>
      </c>
      <c r="F22">
        <v>18</v>
      </c>
      <c r="G22">
        <v>8</v>
      </c>
      <c r="H22">
        <v>19</v>
      </c>
      <c r="I22">
        <v>4</v>
      </c>
      <c r="Q22" s="6">
        <f t="shared" si="0"/>
        <v>18.670000000000002</v>
      </c>
      <c r="R22" s="6">
        <f t="shared" si="1"/>
        <v>19.329999999999998</v>
      </c>
      <c r="S22" s="6" t="str">
        <f t="shared" si="2"/>
        <v/>
      </c>
      <c r="T22" s="6" t="str">
        <f t="shared" si="3"/>
        <v/>
      </c>
      <c r="U22" t="str">
        <f t="shared" si="4"/>
        <v>Yes</v>
      </c>
      <c r="V22" s="6">
        <f t="shared" si="5"/>
        <v>19</v>
      </c>
      <c r="X22" s="27">
        <f t="shared" si="6"/>
        <v>19</v>
      </c>
      <c r="Y22">
        <f t="shared" si="7"/>
        <v>0</v>
      </c>
    </row>
    <row r="23" spans="1:25">
      <c r="A23">
        <v>520</v>
      </c>
      <c r="B23" t="s">
        <v>61</v>
      </c>
      <c r="C23" t="s">
        <v>66</v>
      </c>
      <c r="D23" t="s">
        <v>67</v>
      </c>
      <c r="E23" t="s">
        <v>20</v>
      </c>
      <c r="F23">
        <v>12</v>
      </c>
      <c r="G23">
        <v>3</v>
      </c>
      <c r="H23">
        <v>12</v>
      </c>
      <c r="I23">
        <v>6</v>
      </c>
      <c r="J23">
        <v>8</v>
      </c>
      <c r="K23">
        <v>10</v>
      </c>
      <c r="L23">
        <v>13</v>
      </c>
      <c r="M23">
        <v>5</v>
      </c>
      <c r="Q23" s="6">
        <f t="shared" si="0"/>
        <v>12.25</v>
      </c>
      <c r="R23" s="6">
        <f t="shared" si="1"/>
        <v>12.5</v>
      </c>
      <c r="S23" s="6">
        <f t="shared" si="2"/>
        <v>8.83</v>
      </c>
      <c r="T23" s="6">
        <f t="shared" si="3"/>
        <v>13.42</v>
      </c>
      <c r="U23" t="str">
        <f t="shared" si="4"/>
        <v>Yes</v>
      </c>
      <c r="V23" s="6">
        <f t="shared" si="5"/>
        <v>11.75</v>
      </c>
      <c r="X23" s="27">
        <f t="shared" si="6"/>
        <v>11</v>
      </c>
      <c r="Y23">
        <f t="shared" si="7"/>
        <v>9</v>
      </c>
    </row>
    <row r="24" spans="1:25">
      <c r="A24">
        <v>521</v>
      </c>
      <c r="B24" t="s">
        <v>61</v>
      </c>
      <c r="C24" t="s">
        <v>68</v>
      </c>
      <c r="D24" t="s">
        <v>69</v>
      </c>
      <c r="E24" t="s">
        <v>20</v>
      </c>
      <c r="F24">
        <v>18</v>
      </c>
      <c r="G24">
        <v>8</v>
      </c>
      <c r="H24">
        <v>18</v>
      </c>
      <c r="I24">
        <v>8</v>
      </c>
      <c r="J24">
        <v>18</v>
      </c>
      <c r="K24">
        <v>4</v>
      </c>
      <c r="Q24" s="6">
        <f t="shared" si="0"/>
        <v>18.670000000000002</v>
      </c>
      <c r="R24" s="6">
        <f t="shared" si="1"/>
        <v>18.670000000000002</v>
      </c>
      <c r="S24" s="6">
        <f t="shared" si="2"/>
        <v>18.329999999999998</v>
      </c>
      <c r="T24" s="6" t="str">
        <f t="shared" si="3"/>
        <v/>
      </c>
      <c r="U24" t="str">
        <f t="shared" si="4"/>
        <v>Yes</v>
      </c>
      <c r="V24" s="6">
        <f t="shared" si="5"/>
        <v>18.559999999999999</v>
      </c>
      <c r="X24" s="27">
        <f t="shared" si="6"/>
        <v>18</v>
      </c>
      <c r="Y24">
        <f t="shared" si="7"/>
        <v>7</v>
      </c>
    </row>
    <row r="25" spans="1:25">
      <c r="A25">
        <v>522</v>
      </c>
      <c r="B25" t="s">
        <v>61</v>
      </c>
      <c r="C25" t="s">
        <v>70</v>
      </c>
      <c r="D25" t="s">
        <v>71</v>
      </c>
      <c r="E25" t="s">
        <v>20</v>
      </c>
      <c r="F25">
        <v>16</v>
      </c>
      <c r="G25">
        <v>0</v>
      </c>
      <c r="H25">
        <v>14</v>
      </c>
      <c r="I25">
        <v>10</v>
      </c>
      <c r="J25">
        <v>15</v>
      </c>
      <c r="K25">
        <v>4</v>
      </c>
      <c r="L25">
        <v>14</v>
      </c>
      <c r="M25">
        <v>9</v>
      </c>
      <c r="Q25" s="6">
        <f t="shared" si="0"/>
        <v>16</v>
      </c>
      <c r="R25" s="6">
        <f t="shared" si="1"/>
        <v>14.83</v>
      </c>
      <c r="S25" s="6">
        <f t="shared" si="2"/>
        <v>15.33</v>
      </c>
      <c r="T25" s="6">
        <f t="shared" si="3"/>
        <v>14.75</v>
      </c>
      <c r="U25" t="str">
        <f t="shared" si="4"/>
        <v>Yes</v>
      </c>
      <c r="V25" s="6">
        <f t="shared" si="5"/>
        <v>15.23</v>
      </c>
      <c r="X25" s="27">
        <f t="shared" si="6"/>
        <v>15</v>
      </c>
      <c r="Y25">
        <f t="shared" si="7"/>
        <v>3</v>
      </c>
    </row>
    <row r="26" spans="1:25">
      <c r="A26">
        <v>523</v>
      </c>
      <c r="B26" t="s">
        <v>61</v>
      </c>
      <c r="C26" t="s">
        <v>72</v>
      </c>
      <c r="D26" t="s">
        <v>73</v>
      </c>
      <c r="E26" t="s">
        <v>20</v>
      </c>
      <c r="F26">
        <v>13</v>
      </c>
      <c r="G26">
        <v>8</v>
      </c>
      <c r="J26">
        <v>15</v>
      </c>
      <c r="K26">
        <v>6</v>
      </c>
      <c r="L26">
        <v>15</v>
      </c>
      <c r="M26">
        <v>4</v>
      </c>
      <c r="Q26" s="6">
        <f t="shared" si="0"/>
        <v>13.67</v>
      </c>
      <c r="R26" s="6" t="str">
        <f t="shared" si="1"/>
        <v/>
      </c>
      <c r="S26" s="6">
        <f t="shared" si="2"/>
        <v>15.5</v>
      </c>
      <c r="T26" s="6">
        <f t="shared" si="3"/>
        <v>15.33</v>
      </c>
      <c r="U26" t="str">
        <f t="shared" si="4"/>
        <v>Yes</v>
      </c>
      <c r="V26" s="6">
        <f t="shared" si="5"/>
        <v>14.83</v>
      </c>
      <c r="X26" s="27">
        <f t="shared" si="6"/>
        <v>14</v>
      </c>
      <c r="Y26">
        <f t="shared" si="7"/>
        <v>10</v>
      </c>
    </row>
    <row r="27" spans="1:25">
      <c r="A27">
        <v>524</v>
      </c>
      <c r="B27" t="s">
        <v>61</v>
      </c>
      <c r="C27" t="s">
        <v>74</v>
      </c>
      <c r="D27" t="s">
        <v>75</v>
      </c>
      <c r="E27" t="s">
        <v>20</v>
      </c>
      <c r="F27">
        <v>15</v>
      </c>
      <c r="G27">
        <v>4</v>
      </c>
      <c r="H27">
        <v>15</v>
      </c>
      <c r="I27">
        <v>4</v>
      </c>
      <c r="J27">
        <v>16</v>
      </c>
      <c r="K27">
        <v>6</v>
      </c>
      <c r="Q27" s="6">
        <f t="shared" si="0"/>
        <v>15.33</v>
      </c>
      <c r="R27" s="6">
        <f t="shared" si="1"/>
        <v>15.33</v>
      </c>
      <c r="S27" s="6">
        <f t="shared" si="2"/>
        <v>16.5</v>
      </c>
      <c r="T27" s="6" t="str">
        <f t="shared" si="3"/>
        <v/>
      </c>
      <c r="U27" t="str">
        <f t="shared" si="4"/>
        <v>Yes</v>
      </c>
      <c r="V27" s="6">
        <f t="shared" si="5"/>
        <v>15.72</v>
      </c>
      <c r="X27" s="27">
        <f t="shared" si="6"/>
        <v>15</v>
      </c>
      <c r="Y27">
        <f t="shared" si="7"/>
        <v>9</v>
      </c>
    </row>
    <row r="28" spans="1:25">
      <c r="A28">
        <v>525</v>
      </c>
      <c r="B28" t="s">
        <v>61</v>
      </c>
      <c r="C28" t="s">
        <v>76</v>
      </c>
      <c r="D28" t="s">
        <v>77</v>
      </c>
      <c r="E28" t="s">
        <v>20</v>
      </c>
      <c r="F28">
        <v>12</v>
      </c>
      <c r="G28">
        <v>9</v>
      </c>
      <c r="J28">
        <v>12</v>
      </c>
      <c r="K28">
        <v>2</v>
      </c>
      <c r="Q28" s="6">
        <f t="shared" si="0"/>
        <v>12.75</v>
      </c>
      <c r="R28" s="6" t="str">
        <f t="shared" si="1"/>
        <v/>
      </c>
      <c r="S28" s="6">
        <f t="shared" si="2"/>
        <v>12.17</v>
      </c>
      <c r="T28" s="6" t="str">
        <f t="shared" si="3"/>
        <v/>
      </c>
      <c r="U28" t="str">
        <f t="shared" si="4"/>
        <v>Yes</v>
      </c>
      <c r="V28" s="6">
        <f t="shared" si="5"/>
        <v>12.46</v>
      </c>
      <c r="X28" s="27">
        <f t="shared" si="6"/>
        <v>12</v>
      </c>
      <c r="Y28">
        <f t="shared" si="7"/>
        <v>6</v>
      </c>
    </row>
    <row r="29" spans="1:25">
      <c r="A29">
        <v>526</v>
      </c>
      <c r="B29" t="s">
        <v>78</v>
      </c>
      <c r="C29" t="s">
        <v>79</v>
      </c>
      <c r="D29" t="s">
        <v>65</v>
      </c>
      <c r="E29" t="s">
        <v>80</v>
      </c>
      <c r="F29">
        <v>20</v>
      </c>
      <c r="G29">
        <v>11</v>
      </c>
      <c r="H29">
        <v>20</v>
      </c>
      <c r="I29">
        <v>8</v>
      </c>
      <c r="Q29" s="6">
        <f t="shared" si="0"/>
        <v>20.92</v>
      </c>
      <c r="R29" s="6">
        <f t="shared" si="1"/>
        <v>20.67</v>
      </c>
      <c r="S29" s="6" t="str">
        <f t="shared" si="2"/>
        <v/>
      </c>
      <c r="T29" s="6" t="str">
        <f t="shared" si="3"/>
        <v/>
      </c>
      <c r="U29" t="str">
        <f t="shared" si="4"/>
        <v>Yes</v>
      </c>
      <c r="V29" s="6">
        <f t="shared" si="5"/>
        <v>20.8</v>
      </c>
      <c r="X29" s="27">
        <f t="shared" si="6"/>
        <v>20</v>
      </c>
      <c r="Y29">
        <f t="shared" si="7"/>
        <v>10</v>
      </c>
    </row>
    <row r="30" spans="1:25">
      <c r="A30">
        <v>527</v>
      </c>
      <c r="B30" t="s">
        <v>78</v>
      </c>
      <c r="C30" t="s">
        <v>81</v>
      </c>
      <c r="D30" t="s">
        <v>82</v>
      </c>
      <c r="E30" t="s">
        <v>80</v>
      </c>
      <c r="F30">
        <v>19</v>
      </c>
      <c r="G30">
        <v>1</v>
      </c>
      <c r="H30">
        <v>18</v>
      </c>
      <c r="I30">
        <v>4</v>
      </c>
      <c r="Q30" s="6">
        <f t="shared" si="0"/>
        <v>19.079999999999998</v>
      </c>
      <c r="R30" s="6">
        <f t="shared" si="1"/>
        <v>18.329999999999998</v>
      </c>
      <c r="S30" s="6" t="str">
        <f t="shared" si="2"/>
        <v/>
      </c>
      <c r="T30" s="6" t="str">
        <f t="shared" si="3"/>
        <v/>
      </c>
      <c r="U30" t="str">
        <f t="shared" si="4"/>
        <v>Yes</v>
      </c>
      <c r="V30" s="6">
        <f t="shared" si="5"/>
        <v>18.71</v>
      </c>
      <c r="X30" s="27">
        <f t="shared" si="6"/>
        <v>18</v>
      </c>
      <c r="Y30">
        <f t="shared" si="7"/>
        <v>9</v>
      </c>
    </row>
    <row r="31" spans="1:25">
      <c r="A31">
        <v>528</v>
      </c>
      <c r="B31" t="s">
        <v>78</v>
      </c>
      <c r="C31" t="s">
        <v>83</v>
      </c>
      <c r="D31" t="s">
        <v>84</v>
      </c>
      <c r="E31" t="s">
        <v>80</v>
      </c>
      <c r="F31">
        <v>18</v>
      </c>
      <c r="G31">
        <v>2</v>
      </c>
      <c r="H31">
        <v>20</v>
      </c>
      <c r="I31">
        <v>0</v>
      </c>
      <c r="J31">
        <v>20</v>
      </c>
      <c r="K31">
        <v>5</v>
      </c>
      <c r="L31">
        <v>17</v>
      </c>
      <c r="M31">
        <v>10</v>
      </c>
      <c r="Q31" s="6">
        <f t="shared" si="0"/>
        <v>18.170000000000002</v>
      </c>
      <c r="R31" s="6">
        <f t="shared" si="1"/>
        <v>20</v>
      </c>
      <c r="S31" s="6">
        <f t="shared" si="2"/>
        <v>20.420000000000002</v>
      </c>
      <c r="T31" s="6">
        <f t="shared" si="3"/>
        <v>17.829999999999998</v>
      </c>
      <c r="U31" t="str">
        <f t="shared" si="4"/>
        <v>Yes</v>
      </c>
      <c r="V31" s="6">
        <f t="shared" si="5"/>
        <v>19.11</v>
      </c>
      <c r="X31" s="27">
        <f t="shared" si="6"/>
        <v>19</v>
      </c>
      <c r="Y31">
        <f t="shared" si="7"/>
        <v>1</v>
      </c>
    </row>
    <row r="32" spans="1:25">
      <c r="A32">
        <v>529</v>
      </c>
      <c r="B32" t="s">
        <v>78</v>
      </c>
      <c r="C32" t="s">
        <v>85</v>
      </c>
      <c r="D32" t="s">
        <v>86</v>
      </c>
      <c r="E32" t="s">
        <v>80</v>
      </c>
      <c r="H32">
        <v>24</v>
      </c>
      <c r="I32">
        <v>2</v>
      </c>
      <c r="J32">
        <v>23</v>
      </c>
      <c r="K32">
        <v>2</v>
      </c>
      <c r="L32">
        <v>22</v>
      </c>
      <c r="M32">
        <v>7</v>
      </c>
      <c r="Q32" s="6" t="str">
        <f t="shared" si="0"/>
        <v/>
      </c>
      <c r="R32" s="6">
        <f t="shared" si="1"/>
        <v>24.17</v>
      </c>
      <c r="S32" s="6">
        <f t="shared" si="2"/>
        <v>23.17</v>
      </c>
      <c r="T32" s="6">
        <f t="shared" si="3"/>
        <v>22.58</v>
      </c>
      <c r="U32" t="str">
        <f t="shared" si="4"/>
        <v>Yes</v>
      </c>
      <c r="V32" s="6">
        <f t="shared" si="5"/>
        <v>23.31</v>
      </c>
      <c r="X32" s="27">
        <f t="shared" si="6"/>
        <v>23</v>
      </c>
      <c r="Y32">
        <f t="shared" si="7"/>
        <v>4</v>
      </c>
    </row>
    <row r="33" spans="1:25">
      <c r="A33">
        <v>530</v>
      </c>
      <c r="B33" t="s">
        <v>78</v>
      </c>
      <c r="C33" t="s">
        <v>87</v>
      </c>
      <c r="D33" t="s">
        <v>88</v>
      </c>
      <c r="E33" t="s">
        <v>80</v>
      </c>
      <c r="F33">
        <v>20</v>
      </c>
      <c r="G33">
        <v>1</v>
      </c>
      <c r="H33">
        <v>18</v>
      </c>
      <c r="I33">
        <v>10</v>
      </c>
      <c r="J33">
        <v>18</v>
      </c>
      <c r="K33">
        <v>3</v>
      </c>
      <c r="L33">
        <v>19</v>
      </c>
      <c r="M33">
        <v>4</v>
      </c>
      <c r="Q33" s="6">
        <f t="shared" si="0"/>
        <v>20.079999999999998</v>
      </c>
      <c r="R33" s="6">
        <f t="shared" si="1"/>
        <v>18.829999999999998</v>
      </c>
      <c r="S33" s="6">
        <f t="shared" si="2"/>
        <v>18.25</v>
      </c>
      <c r="T33" s="6">
        <f t="shared" si="3"/>
        <v>19.329999999999998</v>
      </c>
      <c r="U33" t="str">
        <f t="shared" si="4"/>
        <v>Yes</v>
      </c>
      <c r="V33" s="6">
        <f t="shared" si="5"/>
        <v>19.12</v>
      </c>
      <c r="X33" s="27">
        <f t="shared" si="6"/>
        <v>19</v>
      </c>
      <c r="Y33">
        <f t="shared" si="7"/>
        <v>1</v>
      </c>
    </row>
    <row r="34" spans="1:25">
      <c r="A34">
        <v>531</v>
      </c>
      <c r="B34" t="s">
        <v>78</v>
      </c>
      <c r="C34" t="s">
        <v>89</v>
      </c>
      <c r="D34" t="s">
        <v>90</v>
      </c>
      <c r="E34" t="s">
        <v>80</v>
      </c>
      <c r="F34">
        <v>23</v>
      </c>
      <c r="G34">
        <v>0</v>
      </c>
      <c r="J34">
        <v>25</v>
      </c>
      <c r="K34">
        <v>6</v>
      </c>
      <c r="L34">
        <v>23</v>
      </c>
      <c r="M34">
        <v>4</v>
      </c>
      <c r="Q34" s="6">
        <f t="shared" si="0"/>
        <v>23</v>
      </c>
      <c r="R34" s="6" t="str">
        <f t="shared" si="1"/>
        <v/>
      </c>
      <c r="S34" s="6">
        <f t="shared" si="2"/>
        <v>25.5</v>
      </c>
      <c r="T34" s="6">
        <f t="shared" si="3"/>
        <v>23.33</v>
      </c>
      <c r="U34" t="str">
        <f t="shared" si="4"/>
        <v>Yes</v>
      </c>
      <c r="V34" s="6">
        <f t="shared" si="5"/>
        <v>23.94</v>
      </c>
      <c r="X34" s="27">
        <f t="shared" si="6"/>
        <v>23</v>
      </c>
      <c r="Y34">
        <f t="shared" si="7"/>
        <v>11</v>
      </c>
    </row>
    <row r="35" spans="1:25">
      <c r="A35">
        <v>532</v>
      </c>
      <c r="B35" t="s">
        <v>78</v>
      </c>
      <c r="C35" t="s">
        <v>91</v>
      </c>
      <c r="D35" t="s">
        <v>92</v>
      </c>
      <c r="E35" t="s">
        <v>80</v>
      </c>
      <c r="F35">
        <v>15</v>
      </c>
      <c r="G35">
        <v>4</v>
      </c>
      <c r="H35">
        <v>16</v>
      </c>
      <c r="I35">
        <v>0</v>
      </c>
      <c r="J35">
        <v>20</v>
      </c>
      <c r="K35">
        <v>4</v>
      </c>
      <c r="L35">
        <v>17</v>
      </c>
      <c r="M35">
        <v>9</v>
      </c>
      <c r="Q35" s="6">
        <f t="shared" ref="Q35:Q66" si="8">IF(F35+(G35/12)=0,"",ROUND(F35+(G35/12),2))</f>
        <v>15.33</v>
      </c>
      <c r="R35" s="6">
        <f t="shared" ref="R35:R66" si="9">IF(H35+(I35/12)=0,"",ROUND(H35+(I35/12),2))</f>
        <v>16</v>
      </c>
      <c r="S35" s="6">
        <f t="shared" ref="S35:S66" si="10">IF(J35+(K35/12)=0,"",ROUND(J35+(K35/12),2))</f>
        <v>20.329999999999998</v>
      </c>
      <c r="T35" s="6">
        <f t="shared" ref="T35:T66" si="11">IF(L35+(M35/12)=0,"",ROUND(L35+(M35/12),2))</f>
        <v>17.75</v>
      </c>
      <c r="U35" t="str">
        <f t="shared" ref="U35:U66" si="12">IF(COUNT(Q35:T35)&lt;2,"Not Eligible","Yes")</f>
        <v>Yes</v>
      </c>
      <c r="V35" s="6">
        <f t="shared" ref="V35:V66" si="13">IF(U35="Yes",ROUND(AVERAGE(Q35:T35),2),0)</f>
        <v>17.350000000000001</v>
      </c>
      <c r="X35" s="27">
        <f t="shared" ref="X35:X66" si="14">IF(V35="","",ROUNDDOWN(V35,0))</f>
        <v>17</v>
      </c>
      <c r="Y35">
        <f t="shared" ref="Y35:Y66" si="15">IF(V35="","",ROUND((V35-X35)*12,0))</f>
        <v>4</v>
      </c>
    </row>
    <row r="36" spans="1:25">
      <c r="A36">
        <v>533</v>
      </c>
      <c r="B36" t="s">
        <v>78</v>
      </c>
      <c r="C36" t="s">
        <v>93</v>
      </c>
      <c r="D36" t="s">
        <v>94</v>
      </c>
      <c r="E36" t="s">
        <v>80</v>
      </c>
      <c r="H36">
        <v>22</v>
      </c>
      <c r="I36">
        <v>8</v>
      </c>
      <c r="J36">
        <v>23</v>
      </c>
      <c r="K36">
        <v>1</v>
      </c>
      <c r="L36">
        <v>22</v>
      </c>
      <c r="M36">
        <v>1</v>
      </c>
      <c r="Q36" s="6" t="str">
        <f t="shared" si="8"/>
        <v/>
      </c>
      <c r="R36" s="6">
        <f t="shared" si="9"/>
        <v>22.67</v>
      </c>
      <c r="S36" s="6">
        <f t="shared" si="10"/>
        <v>23.08</v>
      </c>
      <c r="T36" s="6">
        <f t="shared" si="11"/>
        <v>22.08</v>
      </c>
      <c r="U36" t="str">
        <f t="shared" si="12"/>
        <v>Yes</v>
      </c>
      <c r="V36" s="6">
        <f t="shared" si="13"/>
        <v>22.61</v>
      </c>
      <c r="X36" s="27">
        <f t="shared" si="14"/>
        <v>22</v>
      </c>
      <c r="Y36">
        <f t="shared" si="15"/>
        <v>7</v>
      </c>
    </row>
    <row r="37" spans="1:25">
      <c r="A37">
        <v>534</v>
      </c>
      <c r="B37" t="s">
        <v>78</v>
      </c>
      <c r="C37" t="s">
        <v>95</v>
      </c>
      <c r="D37" t="s">
        <v>96</v>
      </c>
      <c r="E37" t="s">
        <v>80</v>
      </c>
      <c r="H37">
        <v>21</v>
      </c>
      <c r="I37">
        <v>9</v>
      </c>
      <c r="J37">
        <v>21</v>
      </c>
      <c r="K37">
        <v>9</v>
      </c>
      <c r="Q37" s="6" t="str">
        <f t="shared" si="8"/>
        <v/>
      </c>
      <c r="R37" s="6">
        <f t="shared" si="9"/>
        <v>21.75</v>
      </c>
      <c r="S37" s="6">
        <f t="shared" si="10"/>
        <v>21.75</v>
      </c>
      <c r="T37" s="6" t="str">
        <f t="shared" si="11"/>
        <v/>
      </c>
      <c r="U37" t="str">
        <f t="shared" si="12"/>
        <v>Yes</v>
      </c>
      <c r="V37" s="6">
        <f t="shared" si="13"/>
        <v>21.75</v>
      </c>
      <c r="X37" s="27">
        <f t="shared" si="14"/>
        <v>21</v>
      </c>
      <c r="Y37">
        <f t="shared" si="15"/>
        <v>9</v>
      </c>
    </row>
    <row r="38" spans="1:25">
      <c r="A38">
        <v>535</v>
      </c>
      <c r="B38" t="s">
        <v>78</v>
      </c>
      <c r="C38" t="s">
        <v>97</v>
      </c>
      <c r="D38" t="s">
        <v>98</v>
      </c>
      <c r="E38" t="s">
        <v>80</v>
      </c>
      <c r="F38">
        <v>14</v>
      </c>
      <c r="G38">
        <v>8</v>
      </c>
      <c r="H38">
        <v>14</v>
      </c>
      <c r="I38">
        <v>5</v>
      </c>
      <c r="J38">
        <v>19</v>
      </c>
      <c r="K38">
        <v>1</v>
      </c>
      <c r="L38">
        <v>15</v>
      </c>
      <c r="M38">
        <v>8</v>
      </c>
      <c r="Q38" s="6">
        <f t="shared" si="8"/>
        <v>14.67</v>
      </c>
      <c r="R38" s="6">
        <f t="shared" si="9"/>
        <v>14.42</v>
      </c>
      <c r="S38" s="6">
        <f t="shared" si="10"/>
        <v>19.079999999999998</v>
      </c>
      <c r="T38" s="6">
        <f t="shared" si="11"/>
        <v>15.67</v>
      </c>
      <c r="U38" t="str">
        <f t="shared" si="12"/>
        <v>Yes</v>
      </c>
      <c r="V38" s="6">
        <f t="shared" si="13"/>
        <v>15.96</v>
      </c>
      <c r="X38" s="27">
        <f t="shared" si="14"/>
        <v>15</v>
      </c>
      <c r="Y38">
        <f t="shared" si="15"/>
        <v>12</v>
      </c>
    </row>
    <row r="39" spans="1:25">
      <c r="A39">
        <v>536</v>
      </c>
      <c r="B39" t="s">
        <v>78</v>
      </c>
      <c r="C39" t="s">
        <v>99</v>
      </c>
      <c r="D39" t="s">
        <v>100</v>
      </c>
      <c r="E39" t="s">
        <v>80</v>
      </c>
      <c r="F39">
        <v>13</v>
      </c>
      <c r="G39">
        <v>0</v>
      </c>
      <c r="H39">
        <v>9</v>
      </c>
      <c r="I39">
        <v>7</v>
      </c>
      <c r="J39">
        <v>13</v>
      </c>
      <c r="K39">
        <v>5</v>
      </c>
      <c r="L39">
        <v>12</v>
      </c>
      <c r="M39">
        <v>9</v>
      </c>
      <c r="Q39" s="6">
        <f t="shared" si="8"/>
        <v>13</v>
      </c>
      <c r="R39" s="6">
        <f t="shared" si="9"/>
        <v>9.58</v>
      </c>
      <c r="S39" s="6">
        <f t="shared" si="10"/>
        <v>13.42</v>
      </c>
      <c r="T39" s="6">
        <f t="shared" si="11"/>
        <v>12.75</v>
      </c>
      <c r="U39" t="str">
        <f t="shared" si="12"/>
        <v>Yes</v>
      </c>
      <c r="V39" s="6">
        <f t="shared" si="13"/>
        <v>12.19</v>
      </c>
      <c r="X39" s="27">
        <f t="shared" si="14"/>
        <v>12</v>
      </c>
      <c r="Y39">
        <f t="shared" si="15"/>
        <v>2</v>
      </c>
    </row>
    <row r="40" spans="1:25">
      <c r="A40">
        <v>537</v>
      </c>
      <c r="B40" t="s">
        <v>101</v>
      </c>
      <c r="C40" t="s">
        <v>102</v>
      </c>
      <c r="D40" t="s">
        <v>103</v>
      </c>
      <c r="E40" t="s">
        <v>80</v>
      </c>
      <c r="Q40" s="6" t="str">
        <f t="shared" si="8"/>
        <v/>
      </c>
      <c r="R40" s="6" t="str">
        <f t="shared" si="9"/>
        <v/>
      </c>
      <c r="S40" s="6" t="str">
        <f t="shared" si="10"/>
        <v/>
      </c>
      <c r="T40" s="6" t="str">
        <f t="shared" si="11"/>
        <v/>
      </c>
      <c r="U40" t="str">
        <f t="shared" si="12"/>
        <v>Not Eligible</v>
      </c>
      <c r="V40" s="6">
        <f t="shared" si="13"/>
        <v>0</v>
      </c>
      <c r="X40" s="27">
        <f t="shared" si="14"/>
        <v>0</v>
      </c>
      <c r="Y40">
        <f t="shared" si="15"/>
        <v>0</v>
      </c>
    </row>
    <row r="41" spans="1:25">
      <c r="A41">
        <v>538</v>
      </c>
      <c r="B41" t="s">
        <v>101</v>
      </c>
      <c r="C41" t="s">
        <v>104</v>
      </c>
      <c r="D41" t="s">
        <v>105</v>
      </c>
      <c r="E41" t="s">
        <v>80</v>
      </c>
      <c r="H41">
        <v>21</v>
      </c>
      <c r="I41">
        <v>0</v>
      </c>
      <c r="J41">
        <v>21</v>
      </c>
      <c r="K41">
        <v>6</v>
      </c>
      <c r="L41">
        <v>19</v>
      </c>
      <c r="M41">
        <v>8</v>
      </c>
      <c r="Q41" s="6" t="str">
        <f t="shared" si="8"/>
        <v/>
      </c>
      <c r="R41" s="6">
        <f t="shared" si="9"/>
        <v>21</v>
      </c>
      <c r="S41" s="6">
        <f t="shared" si="10"/>
        <v>21.5</v>
      </c>
      <c r="T41" s="6">
        <f t="shared" si="11"/>
        <v>19.670000000000002</v>
      </c>
      <c r="U41" t="str">
        <f t="shared" si="12"/>
        <v>Yes</v>
      </c>
      <c r="V41" s="6">
        <f t="shared" si="13"/>
        <v>20.72</v>
      </c>
      <c r="X41" s="27">
        <f t="shared" si="14"/>
        <v>20</v>
      </c>
      <c r="Y41">
        <f t="shared" si="15"/>
        <v>9</v>
      </c>
    </row>
    <row r="42" spans="1:25">
      <c r="A42">
        <v>539</v>
      </c>
      <c r="B42" t="s">
        <v>101</v>
      </c>
      <c r="C42" t="s">
        <v>106</v>
      </c>
      <c r="D42" t="s">
        <v>107</v>
      </c>
      <c r="E42" t="s">
        <v>80</v>
      </c>
      <c r="H42">
        <v>17</v>
      </c>
      <c r="I42">
        <v>2</v>
      </c>
      <c r="Q42" s="6" t="str">
        <f t="shared" si="8"/>
        <v/>
      </c>
      <c r="R42" s="6">
        <f t="shared" si="9"/>
        <v>17.170000000000002</v>
      </c>
      <c r="S42" s="6" t="str">
        <f t="shared" si="10"/>
        <v/>
      </c>
      <c r="T42" s="6" t="str">
        <f t="shared" si="11"/>
        <v/>
      </c>
      <c r="U42" t="str">
        <f t="shared" si="12"/>
        <v>Not Eligible</v>
      </c>
      <c r="V42" s="6">
        <f t="shared" si="13"/>
        <v>0</v>
      </c>
      <c r="X42" s="27">
        <f t="shared" si="14"/>
        <v>0</v>
      </c>
      <c r="Y42">
        <f t="shared" si="15"/>
        <v>0</v>
      </c>
    </row>
    <row r="43" spans="1:25">
      <c r="A43">
        <v>540</v>
      </c>
      <c r="B43" t="s">
        <v>101</v>
      </c>
      <c r="C43" t="s">
        <v>108</v>
      </c>
      <c r="D43" t="s">
        <v>109</v>
      </c>
      <c r="E43" t="s">
        <v>80</v>
      </c>
      <c r="F43">
        <v>22</v>
      </c>
      <c r="G43">
        <v>2</v>
      </c>
      <c r="H43">
        <v>24</v>
      </c>
      <c r="I43">
        <v>11</v>
      </c>
      <c r="J43">
        <v>21</v>
      </c>
      <c r="K43">
        <v>3</v>
      </c>
      <c r="L43">
        <v>24</v>
      </c>
      <c r="M43">
        <v>5</v>
      </c>
      <c r="Q43" s="6">
        <f t="shared" si="8"/>
        <v>22.17</v>
      </c>
      <c r="R43" s="6">
        <f t="shared" si="9"/>
        <v>24.92</v>
      </c>
      <c r="S43" s="6">
        <f t="shared" si="10"/>
        <v>21.25</v>
      </c>
      <c r="T43" s="6">
        <f t="shared" si="11"/>
        <v>24.42</v>
      </c>
      <c r="U43" t="str">
        <f t="shared" si="12"/>
        <v>Yes</v>
      </c>
      <c r="V43" s="6">
        <f t="shared" si="13"/>
        <v>23.19</v>
      </c>
      <c r="X43" s="27">
        <f t="shared" si="14"/>
        <v>23</v>
      </c>
      <c r="Y43">
        <f t="shared" si="15"/>
        <v>2</v>
      </c>
    </row>
    <row r="44" spans="1:25">
      <c r="A44">
        <v>541</v>
      </c>
      <c r="B44" t="s">
        <v>101</v>
      </c>
      <c r="C44" t="s">
        <v>110</v>
      </c>
      <c r="D44" t="s">
        <v>111</v>
      </c>
      <c r="E44" t="s">
        <v>80</v>
      </c>
      <c r="H44">
        <v>16</v>
      </c>
      <c r="I44">
        <v>2</v>
      </c>
      <c r="J44">
        <v>14</v>
      </c>
      <c r="K44">
        <v>3</v>
      </c>
      <c r="Q44" s="6" t="str">
        <f t="shared" si="8"/>
        <v/>
      </c>
      <c r="R44" s="6">
        <f t="shared" si="9"/>
        <v>16.170000000000002</v>
      </c>
      <c r="S44" s="6">
        <f t="shared" si="10"/>
        <v>14.25</v>
      </c>
      <c r="T44" s="6" t="str">
        <f t="shared" si="11"/>
        <v/>
      </c>
      <c r="U44" t="str">
        <f t="shared" si="12"/>
        <v>Yes</v>
      </c>
      <c r="V44" s="6">
        <f t="shared" si="13"/>
        <v>15.21</v>
      </c>
      <c r="X44" s="27">
        <f t="shared" si="14"/>
        <v>15</v>
      </c>
      <c r="Y44">
        <f t="shared" si="15"/>
        <v>3</v>
      </c>
    </row>
    <row r="45" spans="1:25">
      <c r="A45">
        <v>542</v>
      </c>
      <c r="B45" t="s">
        <v>101</v>
      </c>
      <c r="C45" t="s">
        <v>112</v>
      </c>
      <c r="D45" t="s">
        <v>113</v>
      </c>
      <c r="E45" t="s">
        <v>80</v>
      </c>
      <c r="F45">
        <v>21</v>
      </c>
      <c r="G45">
        <v>11</v>
      </c>
      <c r="H45">
        <v>20</v>
      </c>
      <c r="I45">
        <v>10</v>
      </c>
      <c r="J45">
        <v>21</v>
      </c>
      <c r="K45">
        <v>9</v>
      </c>
      <c r="L45">
        <v>24</v>
      </c>
      <c r="M45">
        <v>11</v>
      </c>
      <c r="Q45" s="6">
        <f t="shared" si="8"/>
        <v>21.92</v>
      </c>
      <c r="R45" s="6">
        <f t="shared" si="9"/>
        <v>20.83</v>
      </c>
      <c r="S45" s="6">
        <f t="shared" si="10"/>
        <v>21.75</v>
      </c>
      <c r="T45" s="6">
        <f t="shared" si="11"/>
        <v>24.92</v>
      </c>
      <c r="U45" t="str">
        <f t="shared" si="12"/>
        <v>Yes</v>
      </c>
      <c r="V45" s="6">
        <f t="shared" si="13"/>
        <v>22.36</v>
      </c>
      <c r="X45" s="27">
        <f t="shared" si="14"/>
        <v>22</v>
      </c>
      <c r="Y45">
        <f t="shared" si="15"/>
        <v>4</v>
      </c>
    </row>
    <row r="46" spans="1:25">
      <c r="A46">
        <v>543</v>
      </c>
      <c r="B46" t="s">
        <v>101</v>
      </c>
      <c r="C46" t="s">
        <v>114</v>
      </c>
      <c r="D46" t="s">
        <v>115</v>
      </c>
      <c r="E46" t="s">
        <v>80</v>
      </c>
      <c r="F46">
        <v>22</v>
      </c>
      <c r="G46">
        <v>11</v>
      </c>
      <c r="H46">
        <v>24</v>
      </c>
      <c r="I46">
        <v>0</v>
      </c>
      <c r="J46">
        <v>22</v>
      </c>
      <c r="K46">
        <v>11</v>
      </c>
      <c r="Q46" s="6">
        <f t="shared" si="8"/>
        <v>22.92</v>
      </c>
      <c r="R46" s="6">
        <f t="shared" si="9"/>
        <v>24</v>
      </c>
      <c r="S46" s="6">
        <f t="shared" si="10"/>
        <v>22.92</v>
      </c>
      <c r="T46" s="6" t="str">
        <f t="shared" si="11"/>
        <v/>
      </c>
      <c r="U46" t="str">
        <f t="shared" si="12"/>
        <v>Yes</v>
      </c>
      <c r="V46" s="6">
        <f t="shared" si="13"/>
        <v>23.28</v>
      </c>
      <c r="X46" s="27">
        <f t="shared" si="14"/>
        <v>23</v>
      </c>
      <c r="Y46">
        <f t="shared" si="15"/>
        <v>3</v>
      </c>
    </row>
    <row r="47" spans="1:25">
      <c r="A47">
        <v>544</v>
      </c>
      <c r="B47" t="s">
        <v>101</v>
      </c>
      <c r="C47" t="s">
        <v>116</v>
      </c>
      <c r="D47" t="s">
        <v>117</v>
      </c>
      <c r="E47" t="s">
        <v>80</v>
      </c>
      <c r="F47">
        <v>14</v>
      </c>
      <c r="G47">
        <v>0</v>
      </c>
      <c r="H47">
        <v>15</v>
      </c>
      <c r="I47">
        <v>8</v>
      </c>
      <c r="J47">
        <v>15</v>
      </c>
      <c r="K47">
        <v>5</v>
      </c>
      <c r="L47">
        <v>16</v>
      </c>
      <c r="M47">
        <v>8</v>
      </c>
      <c r="Q47" s="6">
        <f t="shared" si="8"/>
        <v>14</v>
      </c>
      <c r="R47" s="6">
        <f t="shared" si="9"/>
        <v>15.67</v>
      </c>
      <c r="S47" s="6">
        <f t="shared" si="10"/>
        <v>15.42</v>
      </c>
      <c r="T47" s="6">
        <f t="shared" si="11"/>
        <v>16.670000000000002</v>
      </c>
      <c r="U47" t="str">
        <f t="shared" si="12"/>
        <v>Yes</v>
      </c>
      <c r="V47" s="6">
        <f t="shared" si="13"/>
        <v>15.44</v>
      </c>
      <c r="X47" s="27">
        <f t="shared" si="14"/>
        <v>15</v>
      </c>
      <c r="Y47">
        <f t="shared" si="15"/>
        <v>5</v>
      </c>
    </row>
    <row r="48" spans="1:25">
      <c r="A48">
        <v>545</v>
      </c>
      <c r="B48" t="s">
        <v>101</v>
      </c>
      <c r="C48" t="s">
        <v>118</v>
      </c>
      <c r="D48" t="s">
        <v>29</v>
      </c>
      <c r="E48" t="s">
        <v>80</v>
      </c>
      <c r="H48">
        <v>18</v>
      </c>
      <c r="I48">
        <v>5</v>
      </c>
      <c r="Q48" s="6" t="str">
        <f t="shared" si="8"/>
        <v/>
      </c>
      <c r="R48" s="6">
        <f t="shared" si="9"/>
        <v>18.420000000000002</v>
      </c>
      <c r="S48" s="6" t="str">
        <f t="shared" si="10"/>
        <v/>
      </c>
      <c r="T48" s="6" t="str">
        <f t="shared" si="11"/>
        <v/>
      </c>
      <c r="U48" t="str">
        <f t="shared" si="12"/>
        <v>Not Eligible</v>
      </c>
      <c r="V48" s="6">
        <f t="shared" si="13"/>
        <v>0</v>
      </c>
      <c r="X48" s="27">
        <f t="shared" si="14"/>
        <v>0</v>
      </c>
      <c r="Y48">
        <f t="shared" si="15"/>
        <v>0</v>
      </c>
    </row>
    <row r="49" spans="1:25">
      <c r="A49">
        <v>546</v>
      </c>
      <c r="B49" t="s">
        <v>101</v>
      </c>
      <c r="C49" t="s">
        <v>119</v>
      </c>
      <c r="D49" t="s">
        <v>120</v>
      </c>
      <c r="E49" t="s">
        <v>80</v>
      </c>
      <c r="F49">
        <v>19</v>
      </c>
      <c r="G49">
        <v>0</v>
      </c>
      <c r="H49">
        <v>18</v>
      </c>
      <c r="I49">
        <v>9</v>
      </c>
      <c r="J49">
        <v>19</v>
      </c>
      <c r="K49">
        <v>9</v>
      </c>
      <c r="L49">
        <v>20</v>
      </c>
      <c r="M49">
        <v>2</v>
      </c>
      <c r="Q49" s="6">
        <f t="shared" si="8"/>
        <v>19</v>
      </c>
      <c r="R49" s="6">
        <f t="shared" si="9"/>
        <v>18.75</v>
      </c>
      <c r="S49" s="6">
        <f t="shared" si="10"/>
        <v>19.75</v>
      </c>
      <c r="T49" s="6">
        <f t="shared" si="11"/>
        <v>20.170000000000002</v>
      </c>
      <c r="U49" t="str">
        <f t="shared" si="12"/>
        <v>Yes</v>
      </c>
      <c r="V49" s="6">
        <f t="shared" si="13"/>
        <v>19.420000000000002</v>
      </c>
      <c r="X49" s="27">
        <f t="shared" si="14"/>
        <v>19</v>
      </c>
      <c r="Y49">
        <f t="shared" si="15"/>
        <v>5</v>
      </c>
    </row>
    <row r="50" spans="1:25">
      <c r="A50">
        <v>547</v>
      </c>
      <c r="B50" t="s">
        <v>101</v>
      </c>
      <c r="C50" t="s">
        <v>121</v>
      </c>
      <c r="D50" t="s">
        <v>122</v>
      </c>
      <c r="E50" t="s">
        <v>80</v>
      </c>
      <c r="F50">
        <v>19</v>
      </c>
      <c r="G50">
        <v>4</v>
      </c>
      <c r="J50">
        <v>18</v>
      </c>
      <c r="K50">
        <v>4</v>
      </c>
      <c r="L50">
        <v>16</v>
      </c>
      <c r="M50">
        <v>2</v>
      </c>
      <c r="Q50" s="6">
        <f t="shared" si="8"/>
        <v>19.329999999999998</v>
      </c>
      <c r="R50" s="6" t="str">
        <f t="shared" si="9"/>
        <v/>
      </c>
      <c r="S50" s="6">
        <f t="shared" si="10"/>
        <v>18.329999999999998</v>
      </c>
      <c r="T50" s="6">
        <f t="shared" si="11"/>
        <v>16.170000000000002</v>
      </c>
      <c r="U50" t="str">
        <f t="shared" si="12"/>
        <v>Yes</v>
      </c>
      <c r="V50" s="6">
        <f t="shared" si="13"/>
        <v>17.940000000000001</v>
      </c>
      <c r="X50" s="27">
        <f t="shared" si="14"/>
        <v>17</v>
      </c>
      <c r="Y50">
        <f t="shared" si="15"/>
        <v>11</v>
      </c>
    </row>
    <row r="51" spans="1:25">
      <c r="A51">
        <v>548</v>
      </c>
      <c r="B51" t="s">
        <v>101</v>
      </c>
      <c r="C51" t="s">
        <v>123</v>
      </c>
      <c r="D51" t="s">
        <v>124</v>
      </c>
      <c r="E51" t="s">
        <v>80</v>
      </c>
      <c r="H51">
        <v>19</v>
      </c>
      <c r="I51">
        <v>10</v>
      </c>
      <c r="J51">
        <v>20</v>
      </c>
      <c r="K51">
        <v>9</v>
      </c>
      <c r="L51">
        <v>19</v>
      </c>
      <c r="M51">
        <v>0</v>
      </c>
      <c r="Q51" s="6" t="str">
        <f t="shared" si="8"/>
        <v/>
      </c>
      <c r="R51" s="6">
        <f t="shared" si="9"/>
        <v>19.829999999999998</v>
      </c>
      <c r="S51" s="6">
        <f t="shared" si="10"/>
        <v>20.75</v>
      </c>
      <c r="T51" s="6">
        <f t="shared" si="11"/>
        <v>19</v>
      </c>
      <c r="U51" t="str">
        <f t="shared" si="12"/>
        <v>Yes</v>
      </c>
      <c r="V51" s="6">
        <f t="shared" si="13"/>
        <v>19.86</v>
      </c>
      <c r="X51" s="27">
        <f t="shared" si="14"/>
        <v>19</v>
      </c>
      <c r="Y51">
        <f t="shared" si="15"/>
        <v>10</v>
      </c>
    </row>
    <row r="52" spans="1:25">
      <c r="A52">
        <v>549</v>
      </c>
      <c r="B52" t="s">
        <v>101</v>
      </c>
      <c r="C52" t="s">
        <v>125</v>
      </c>
      <c r="D52" t="s">
        <v>126</v>
      </c>
      <c r="E52" t="s">
        <v>80</v>
      </c>
      <c r="H52">
        <v>15</v>
      </c>
      <c r="I52">
        <v>10</v>
      </c>
      <c r="J52">
        <v>16</v>
      </c>
      <c r="K52">
        <v>6</v>
      </c>
      <c r="L52">
        <v>16</v>
      </c>
      <c r="M52">
        <v>2</v>
      </c>
      <c r="Q52" s="6" t="str">
        <f t="shared" si="8"/>
        <v/>
      </c>
      <c r="R52" s="6">
        <f t="shared" si="9"/>
        <v>15.83</v>
      </c>
      <c r="S52" s="6">
        <f t="shared" si="10"/>
        <v>16.5</v>
      </c>
      <c r="T52" s="6">
        <f t="shared" si="11"/>
        <v>16.170000000000002</v>
      </c>
      <c r="U52" t="str">
        <f t="shared" si="12"/>
        <v>Yes</v>
      </c>
      <c r="V52" s="6">
        <f t="shared" si="13"/>
        <v>16.170000000000002</v>
      </c>
      <c r="X52" s="27">
        <f t="shared" si="14"/>
        <v>16</v>
      </c>
      <c r="Y52">
        <f t="shared" si="15"/>
        <v>2</v>
      </c>
    </row>
    <row r="53" spans="1:25">
      <c r="A53">
        <v>550</v>
      </c>
      <c r="B53" t="s">
        <v>127</v>
      </c>
      <c r="C53" t="s">
        <v>128</v>
      </c>
      <c r="D53" t="s">
        <v>129</v>
      </c>
      <c r="E53" t="s">
        <v>80</v>
      </c>
      <c r="H53">
        <v>23</v>
      </c>
      <c r="I53">
        <v>5</v>
      </c>
      <c r="J53">
        <v>18</v>
      </c>
      <c r="K53">
        <v>6</v>
      </c>
      <c r="L53">
        <v>20</v>
      </c>
      <c r="M53">
        <v>1</v>
      </c>
      <c r="Q53" s="6" t="str">
        <f t="shared" si="8"/>
        <v/>
      </c>
      <c r="R53" s="6">
        <f t="shared" si="9"/>
        <v>23.42</v>
      </c>
      <c r="S53" s="6">
        <f t="shared" si="10"/>
        <v>18.5</v>
      </c>
      <c r="T53" s="6">
        <f t="shared" si="11"/>
        <v>20.079999999999998</v>
      </c>
      <c r="U53" t="str">
        <f t="shared" si="12"/>
        <v>Yes</v>
      </c>
      <c r="V53" s="6">
        <f t="shared" si="13"/>
        <v>20.67</v>
      </c>
      <c r="X53" s="27">
        <f t="shared" si="14"/>
        <v>20</v>
      </c>
      <c r="Y53">
        <f t="shared" si="15"/>
        <v>8</v>
      </c>
    </row>
    <row r="54" spans="1:25">
      <c r="A54">
        <v>551</v>
      </c>
      <c r="B54" t="s">
        <v>127</v>
      </c>
      <c r="C54" t="s">
        <v>130</v>
      </c>
      <c r="D54" t="s">
        <v>131</v>
      </c>
      <c r="E54" t="s">
        <v>80</v>
      </c>
      <c r="F54">
        <v>21</v>
      </c>
      <c r="G54">
        <v>0</v>
      </c>
      <c r="Q54" s="6">
        <f t="shared" si="8"/>
        <v>21</v>
      </c>
      <c r="R54" s="6" t="str">
        <f t="shared" si="9"/>
        <v/>
      </c>
      <c r="S54" s="6" t="str">
        <f t="shared" si="10"/>
        <v/>
      </c>
      <c r="T54" s="6" t="str">
        <f t="shared" si="11"/>
        <v/>
      </c>
      <c r="U54" t="str">
        <f t="shared" si="12"/>
        <v>Not Eligible</v>
      </c>
      <c r="V54" s="6">
        <f t="shared" si="13"/>
        <v>0</v>
      </c>
      <c r="X54" s="27">
        <f t="shared" si="14"/>
        <v>0</v>
      </c>
      <c r="Y54">
        <f t="shared" si="15"/>
        <v>0</v>
      </c>
    </row>
    <row r="55" spans="1:25">
      <c r="A55">
        <v>552</v>
      </c>
      <c r="B55" t="s">
        <v>127</v>
      </c>
      <c r="C55" t="s">
        <v>132</v>
      </c>
      <c r="D55" t="s">
        <v>133</v>
      </c>
      <c r="E55" t="s">
        <v>80</v>
      </c>
      <c r="F55">
        <v>15</v>
      </c>
      <c r="G55">
        <v>0</v>
      </c>
      <c r="H55">
        <v>15</v>
      </c>
      <c r="I55">
        <v>0</v>
      </c>
      <c r="J55">
        <v>13</v>
      </c>
      <c r="K55">
        <v>10</v>
      </c>
      <c r="Q55" s="6">
        <f t="shared" si="8"/>
        <v>15</v>
      </c>
      <c r="R55" s="6">
        <f t="shared" si="9"/>
        <v>15</v>
      </c>
      <c r="S55" s="6">
        <f t="shared" si="10"/>
        <v>13.83</v>
      </c>
      <c r="T55" s="6" t="str">
        <f t="shared" si="11"/>
        <v/>
      </c>
      <c r="U55" t="str">
        <f t="shared" si="12"/>
        <v>Yes</v>
      </c>
      <c r="V55" s="6">
        <f t="shared" si="13"/>
        <v>14.61</v>
      </c>
      <c r="X55" s="27">
        <f t="shared" si="14"/>
        <v>14</v>
      </c>
      <c r="Y55">
        <f t="shared" si="15"/>
        <v>7</v>
      </c>
    </row>
    <row r="56" spans="1:25">
      <c r="A56">
        <v>553</v>
      </c>
      <c r="B56" t="s">
        <v>127</v>
      </c>
      <c r="C56" t="s">
        <v>125</v>
      </c>
      <c r="D56" t="s">
        <v>134</v>
      </c>
      <c r="E56" t="s">
        <v>80</v>
      </c>
      <c r="Q56" s="6" t="str">
        <f t="shared" si="8"/>
        <v/>
      </c>
      <c r="R56" s="6" t="str">
        <f t="shared" si="9"/>
        <v/>
      </c>
      <c r="S56" s="6" t="str">
        <f t="shared" si="10"/>
        <v/>
      </c>
      <c r="T56" s="6" t="str">
        <f t="shared" si="11"/>
        <v/>
      </c>
      <c r="U56" t="str">
        <f t="shared" si="12"/>
        <v>Not Eligible</v>
      </c>
      <c r="V56" s="6">
        <f t="shared" si="13"/>
        <v>0</v>
      </c>
      <c r="X56" s="27">
        <f t="shared" si="14"/>
        <v>0</v>
      </c>
      <c r="Y56">
        <f t="shared" si="15"/>
        <v>0</v>
      </c>
    </row>
    <row r="57" spans="1:25">
      <c r="A57">
        <v>554</v>
      </c>
      <c r="B57" t="s">
        <v>127</v>
      </c>
      <c r="C57" t="s">
        <v>135</v>
      </c>
      <c r="D57" t="s">
        <v>136</v>
      </c>
      <c r="E57" t="s">
        <v>80</v>
      </c>
      <c r="H57">
        <v>19</v>
      </c>
      <c r="I57">
        <v>8</v>
      </c>
      <c r="Q57" s="6" t="str">
        <f t="shared" si="8"/>
        <v/>
      </c>
      <c r="R57" s="6">
        <f t="shared" si="9"/>
        <v>19.670000000000002</v>
      </c>
      <c r="S57" s="6" t="str">
        <f t="shared" si="10"/>
        <v/>
      </c>
      <c r="T57" s="6" t="str">
        <f t="shared" si="11"/>
        <v/>
      </c>
      <c r="U57" t="str">
        <f t="shared" si="12"/>
        <v>Not Eligible</v>
      </c>
      <c r="V57" s="6">
        <f t="shared" si="13"/>
        <v>0</v>
      </c>
      <c r="X57" s="27">
        <f t="shared" si="14"/>
        <v>0</v>
      </c>
      <c r="Y57">
        <f t="shared" si="15"/>
        <v>0</v>
      </c>
    </row>
    <row r="58" spans="1:25">
      <c r="A58">
        <v>555</v>
      </c>
      <c r="B58" t="s">
        <v>127</v>
      </c>
      <c r="C58" t="s">
        <v>137</v>
      </c>
      <c r="D58" t="s">
        <v>138</v>
      </c>
      <c r="E58" t="s">
        <v>80</v>
      </c>
      <c r="F58">
        <v>18</v>
      </c>
      <c r="G58">
        <v>6</v>
      </c>
      <c r="H58">
        <v>21</v>
      </c>
      <c r="I58">
        <v>8</v>
      </c>
      <c r="J58">
        <v>18</v>
      </c>
      <c r="K58">
        <v>11</v>
      </c>
      <c r="Q58" s="6">
        <f t="shared" si="8"/>
        <v>18.5</v>
      </c>
      <c r="R58" s="6">
        <f t="shared" si="9"/>
        <v>21.67</v>
      </c>
      <c r="S58" s="6">
        <f t="shared" si="10"/>
        <v>18.920000000000002</v>
      </c>
      <c r="T58" s="6" t="str">
        <f t="shared" si="11"/>
        <v/>
      </c>
      <c r="U58" t="str">
        <f t="shared" si="12"/>
        <v>Yes</v>
      </c>
      <c r="V58" s="6">
        <f t="shared" si="13"/>
        <v>19.7</v>
      </c>
      <c r="X58" s="27">
        <f t="shared" si="14"/>
        <v>19</v>
      </c>
      <c r="Y58">
        <f t="shared" si="15"/>
        <v>8</v>
      </c>
    </row>
    <row r="59" spans="1:25">
      <c r="A59">
        <v>556</v>
      </c>
      <c r="B59" t="s">
        <v>127</v>
      </c>
      <c r="C59" t="s">
        <v>139</v>
      </c>
      <c r="D59" t="s">
        <v>140</v>
      </c>
      <c r="E59" t="s">
        <v>80</v>
      </c>
      <c r="H59">
        <v>19</v>
      </c>
      <c r="I59">
        <v>5</v>
      </c>
      <c r="J59">
        <v>19</v>
      </c>
      <c r="K59">
        <v>6</v>
      </c>
      <c r="Q59" s="6" t="str">
        <f t="shared" si="8"/>
        <v/>
      </c>
      <c r="R59" s="6">
        <f t="shared" si="9"/>
        <v>19.420000000000002</v>
      </c>
      <c r="S59" s="6">
        <f t="shared" si="10"/>
        <v>19.5</v>
      </c>
      <c r="T59" s="6" t="str">
        <f t="shared" si="11"/>
        <v/>
      </c>
      <c r="U59" t="str">
        <f t="shared" si="12"/>
        <v>Yes</v>
      </c>
      <c r="V59" s="6">
        <f t="shared" si="13"/>
        <v>19.46</v>
      </c>
      <c r="X59" s="27">
        <f t="shared" si="14"/>
        <v>19</v>
      </c>
      <c r="Y59">
        <f t="shared" si="15"/>
        <v>6</v>
      </c>
    </row>
    <row r="60" spans="1:25">
      <c r="A60">
        <v>557</v>
      </c>
      <c r="B60" t="s">
        <v>127</v>
      </c>
      <c r="C60" t="s">
        <v>141</v>
      </c>
      <c r="D60" t="s">
        <v>142</v>
      </c>
      <c r="E60" t="s">
        <v>80</v>
      </c>
      <c r="Q60" s="6" t="str">
        <f t="shared" si="8"/>
        <v/>
      </c>
      <c r="R60" s="6" t="str">
        <f t="shared" si="9"/>
        <v/>
      </c>
      <c r="S60" s="6" t="str">
        <f t="shared" si="10"/>
        <v/>
      </c>
      <c r="T60" s="6" t="str">
        <f t="shared" si="11"/>
        <v/>
      </c>
      <c r="U60" t="str">
        <f t="shared" si="12"/>
        <v>Not Eligible</v>
      </c>
      <c r="V60" s="6">
        <f t="shared" si="13"/>
        <v>0</v>
      </c>
      <c r="X60" s="27">
        <f t="shared" si="14"/>
        <v>0</v>
      </c>
      <c r="Y60">
        <f t="shared" si="15"/>
        <v>0</v>
      </c>
    </row>
    <row r="61" spans="1:25">
      <c r="A61">
        <v>558</v>
      </c>
      <c r="B61" t="s">
        <v>127</v>
      </c>
      <c r="C61" t="s">
        <v>143</v>
      </c>
      <c r="D61" t="s">
        <v>144</v>
      </c>
      <c r="E61" t="s">
        <v>80</v>
      </c>
      <c r="F61">
        <v>18</v>
      </c>
      <c r="G61">
        <v>7</v>
      </c>
      <c r="J61">
        <v>16</v>
      </c>
      <c r="K61">
        <v>11</v>
      </c>
      <c r="Q61" s="6">
        <f t="shared" si="8"/>
        <v>18.579999999999998</v>
      </c>
      <c r="R61" s="6" t="str">
        <f t="shared" si="9"/>
        <v/>
      </c>
      <c r="S61" s="6">
        <f t="shared" si="10"/>
        <v>16.920000000000002</v>
      </c>
      <c r="T61" s="6" t="str">
        <f t="shared" si="11"/>
        <v/>
      </c>
      <c r="U61" t="str">
        <f t="shared" si="12"/>
        <v>Yes</v>
      </c>
      <c r="V61" s="6">
        <f t="shared" si="13"/>
        <v>17.75</v>
      </c>
      <c r="X61" s="27">
        <f t="shared" si="14"/>
        <v>17</v>
      </c>
      <c r="Y61">
        <f t="shared" si="15"/>
        <v>9</v>
      </c>
    </row>
    <row r="62" spans="1:25">
      <c r="A62">
        <v>559</v>
      </c>
      <c r="B62" t="s">
        <v>127</v>
      </c>
      <c r="C62" t="s">
        <v>132</v>
      </c>
      <c r="D62" t="s">
        <v>145</v>
      </c>
      <c r="E62" t="s">
        <v>80</v>
      </c>
      <c r="F62">
        <v>11</v>
      </c>
      <c r="G62">
        <v>6</v>
      </c>
      <c r="H62">
        <v>11</v>
      </c>
      <c r="I62">
        <v>5</v>
      </c>
      <c r="J62">
        <v>11</v>
      </c>
      <c r="K62">
        <v>7</v>
      </c>
      <c r="L62">
        <v>10</v>
      </c>
      <c r="M62">
        <v>7</v>
      </c>
      <c r="Q62" s="6">
        <f t="shared" si="8"/>
        <v>11.5</v>
      </c>
      <c r="R62" s="6">
        <f t="shared" si="9"/>
        <v>11.42</v>
      </c>
      <c r="S62" s="6">
        <f t="shared" si="10"/>
        <v>11.58</v>
      </c>
      <c r="T62" s="6">
        <f t="shared" si="11"/>
        <v>10.58</v>
      </c>
      <c r="U62" t="str">
        <f t="shared" si="12"/>
        <v>Yes</v>
      </c>
      <c r="V62" s="6">
        <f t="shared" si="13"/>
        <v>11.27</v>
      </c>
      <c r="X62" s="27">
        <f t="shared" si="14"/>
        <v>11</v>
      </c>
      <c r="Y62">
        <f t="shared" si="15"/>
        <v>3</v>
      </c>
    </row>
    <row r="63" spans="1:25">
      <c r="A63">
        <v>560</v>
      </c>
      <c r="B63" t="s">
        <v>127</v>
      </c>
      <c r="C63" t="s">
        <v>146</v>
      </c>
      <c r="D63" t="s">
        <v>147</v>
      </c>
      <c r="E63" t="s">
        <v>80</v>
      </c>
      <c r="F63">
        <v>20</v>
      </c>
      <c r="G63">
        <v>0</v>
      </c>
      <c r="Q63" s="6">
        <f t="shared" si="8"/>
        <v>20</v>
      </c>
      <c r="R63" s="6" t="str">
        <f t="shared" si="9"/>
        <v/>
      </c>
      <c r="S63" s="6" t="str">
        <f t="shared" si="10"/>
        <v/>
      </c>
      <c r="T63" s="6" t="str">
        <f t="shared" si="11"/>
        <v/>
      </c>
      <c r="U63" t="str">
        <f t="shared" si="12"/>
        <v>Not Eligible</v>
      </c>
      <c r="V63" s="6">
        <f t="shared" si="13"/>
        <v>0</v>
      </c>
      <c r="X63" s="27">
        <f t="shared" si="14"/>
        <v>0</v>
      </c>
      <c r="Y63">
        <f t="shared" si="15"/>
        <v>0</v>
      </c>
    </row>
    <row r="64" spans="1:25">
      <c r="A64">
        <v>561</v>
      </c>
      <c r="B64" t="s">
        <v>127</v>
      </c>
      <c r="C64" t="s">
        <v>148</v>
      </c>
      <c r="D64" t="s">
        <v>60</v>
      </c>
      <c r="E64" t="s">
        <v>80</v>
      </c>
      <c r="F64">
        <v>10</v>
      </c>
      <c r="G64">
        <v>0</v>
      </c>
      <c r="H64">
        <v>10</v>
      </c>
      <c r="I64">
        <v>2</v>
      </c>
      <c r="J64">
        <v>10</v>
      </c>
      <c r="K64">
        <v>6</v>
      </c>
      <c r="L64">
        <v>11</v>
      </c>
      <c r="M64">
        <v>2</v>
      </c>
      <c r="Q64" s="6">
        <f t="shared" si="8"/>
        <v>10</v>
      </c>
      <c r="R64" s="6">
        <f t="shared" si="9"/>
        <v>10.17</v>
      </c>
      <c r="S64" s="6">
        <f t="shared" si="10"/>
        <v>10.5</v>
      </c>
      <c r="T64" s="6">
        <f t="shared" si="11"/>
        <v>11.17</v>
      </c>
      <c r="U64" t="str">
        <f t="shared" si="12"/>
        <v>Yes</v>
      </c>
      <c r="V64" s="6">
        <f t="shared" si="13"/>
        <v>10.46</v>
      </c>
      <c r="X64" s="27">
        <f t="shared" si="14"/>
        <v>10</v>
      </c>
      <c r="Y64">
        <f t="shared" si="15"/>
        <v>6</v>
      </c>
    </row>
    <row r="65" spans="1:25">
      <c r="A65">
        <v>562</v>
      </c>
      <c r="B65" t="s">
        <v>127</v>
      </c>
      <c r="C65" t="s">
        <v>149</v>
      </c>
      <c r="D65" t="s">
        <v>150</v>
      </c>
      <c r="E65" t="s">
        <v>80</v>
      </c>
      <c r="H65">
        <v>23</v>
      </c>
      <c r="I65">
        <v>5</v>
      </c>
      <c r="J65">
        <v>18</v>
      </c>
      <c r="K65">
        <v>11</v>
      </c>
      <c r="Q65" s="6" t="str">
        <f t="shared" si="8"/>
        <v/>
      </c>
      <c r="R65" s="6">
        <f t="shared" si="9"/>
        <v>23.42</v>
      </c>
      <c r="S65" s="6">
        <f t="shared" si="10"/>
        <v>18.920000000000002</v>
      </c>
      <c r="T65" s="6" t="str">
        <f t="shared" si="11"/>
        <v/>
      </c>
      <c r="U65" t="str">
        <f t="shared" si="12"/>
        <v>Yes</v>
      </c>
      <c r="V65" s="6">
        <f t="shared" si="13"/>
        <v>21.17</v>
      </c>
      <c r="X65" s="27">
        <f t="shared" si="14"/>
        <v>21</v>
      </c>
      <c r="Y65">
        <f t="shared" si="15"/>
        <v>2</v>
      </c>
    </row>
    <row r="66" spans="1:25">
      <c r="A66">
        <v>563</v>
      </c>
      <c r="B66" t="s">
        <v>151</v>
      </c>
      <c r="C66" t="s">
        <v>152</v>
      </c>
      <c r="D66" t="s">
        <v>153</v>
      </c>
      <c r="E66" t="s">
        <v>80</v>
      </c>
      <c r="F66">
        <v>19</v>
      </c>
      <c r="G66">
        <v>4</v>
      </c>
      <c r="H66">
        <v>19</v>
      </c>
      <c r="I66">
        <v>9</v>
      </c>
      <c r="Q66" s="6">
        <f t="shared" si="8"/>
        <v>19.329999999999998</v>
      </c>
      <c r="R66" s="6">
        <f t="shared" si="9"/>
        <v>19.75</v>
      </c>
      <c r="S66" s="6" t="str">
        <f t="shared" si="10"/>
        <v/>
      </c>
      <c r="T66" s="6" t="str">
        <f t="shared" si="11"/>
        <v/>
      </c>
      <c r="U66" t="str">
        <f t="shared" si="12"/>
        <v>Yes</v>
      </c>
      <c r="V66" s="6">
        <f t="shared" si="13"/>
        <v>19.54</v>
      </c>
      <c r="X66" s="27">
        <f t="shared" si="14"/>
        <v>19</v>
      </c>
      <c r="Y66">
        <f t="shared" si="15"/>
        <v>6</v>
      </c>
    </row>
    <row r="67" spans="1:25">
      <c r="A67">
        <v>564</v>
      </c>
      <c r="B67" t="s">
        <v>151</v>
      </c>
      <c r="C67" t="s">
        <v>154</v>
      </c>
      <c r="D67" t="s">
        <v>155</v>
      </c>
      <c r="E67" t="s">
        <v>80</v>
      </c>
      <c r="H67">
        <v>18</v>
      </c>
      <c r="I67">
        <v>10</v>
      </c>
      <c r="Q67" s="6" t="str">
        <f t="shared" ref="Q67:Q77" si="16">IF(F67+(G67/12)=0,"",ROUND(F67+(G67/12),2))</f>
        <v/>
      </c>
      <c r="R67" s="6">
        <f t="shared" ref="R67:R77" si="17">IF(H67+(I67/12)=0,"",ROUND(H67+(I67/12),2))</f>
        <v>18.829999999999998</v>
      </c>
      <c r="S67" s="6" t="str">
        <f t="shared" ref="S67:S77" si="18">IF(J67+(K67/12)=0,"",ROUND(J67+(K67/12),2))</f>
        <v/>
      </c>
      <c r="T67" s="6" t="str">
        <f t="shared" ref="T67:T77" si="19">IF(L67+(M67/12)=0,"",ROUND(L67+(M67/12),2))</f>
        <v/>
      </c>
      <c r="U67" t="str">
        <f t="shared" ref="U67:U77" si="20">IF(COUNT(Q67:T67)&lt;2,"Not Eligible","Yes")</f>
        <v>Not Eligible</v>
      </c>
      <c r="V67" s="6">
        <f t="shared" ref="V67:V77" si="21">IF(U67="Yes",ROUND(AVERAGE(Q67:T67),2),0)</f>
        <v>0</v>
      </c>
      <c r="X67" s="27">
        <f t="shared" ref="X67:X77" si="22">IF(V67="","",ROUNDDOWN(V67,0))</f>
        <v>0</v>
      </c>
      <c r="Y67">
        <f t="shared" ref="Y67:Y77" si="23">IF(V67="","",ROUND((V67-X67)*12,0))</f>
        <v>0</v>
      </c>
    </row>
    <row r="68" spans="1:25">
      <c r="A68">
        <v>565</v>
      </c>
      <c r="B68" t="s">
        <v>151</v>
      </c>
      <c r="C68" t="s">
        <v>81</v>
      </c>
      <c r="D68" t="s">
        <v>156</v>
      </c>
      <c r="E68" t="s">
        <v>80</v>
      </c>
      <c r="Q68" s="6" t="str">
        <f t="shared" si="16"/>
        <v/>
      </c>
      <c r="R68" s="6" t="str">
        <f t="shared" si="17"/>
        <v/>
      </c>
      <c r="S68" s="6" t="str">
        <f t="shared" si="18"/>
        <v/>
      </c>
      <c r="T68" s="6" t="str">
        <f t="shared" si="19"/>
        <v/>
      </c>
      <c r="U68" t="str">
        <f t="shared" si="20"/>
        <v>Not Eligible</v>
      </c>
      <c r="V68" s="6">
        <f t="shared" si="21"/>
        <v>0</v>
      </c>
      <c r="X68" s="27">
        <f t="shared" si="22"/>
        <v>0</v>
      </c>
      <c r="Y68">
        <f t="shared" si="23"/>
        <v>0</v>
      </c>
    </row>
    <row r="69" spans="1:25">
      <c r="A69">
        <v>566</v>
      </c>
      <c r="B69" t="s">
        <v>151</v>
      </c>
      <c r="C69" t="s">
        <v>157</v>
      </c>
      <c r="D69" t="s">
        <v>158</v>
      </c>
      <c r="E69" t="s">
        <v>80</v>
      </c>
      <c r="F69">
        <v>17</v>
      </c>
      <c r="G69">
        <v>5</v>
      </c>
      <c r="H69">
        <v>20</v>
      </c>
      <c r="I69">
        <v>2</v>
      </c>
      <c r="J69">
        <v>19</v>
      </c>
      <c r="K69">
        <v>0</v>
      </c>
      <c r="L69">
        <v>19</v>
      </c>
      <c r="M69">
        <v>0</v>
      </c>
      <c r="Q69" s="6">
        <f t="shared" si="16"/>
        <v>17.420000000000002</v>
      </c>
      <c r="R69" s="6">
        <f t="shared" si="17"/>
        <v>20.170000000000002</v>
      </c>
      <c r="S69" s="6">
        <f t="shared" si="18"/>
        <v>19</v>
      </c>
      <c r="T69" s="6">
        <f t="shared" si="19"/>
        <v>19</v>
      </c>
      <c r="U69" t="str">
        <f t="shared" si="20"/>
        <v>Yes</v>
      </c>
      <c r="V69" s="6">
        <f t="shared" si="21"/>
        <v>18.899999999999999</v>
      </c>
      <c r="X69" s="27">
        <f t="shared" si="22"/>
        <v>18</v>
      </c>
      <c r="Y69">
        <f t="shared" si="23"/>
        <v>11</v>
      </c>
    </row>
    <row r="70" spans="1:25">
      <c r="A70">
        <v>567</v>
      </c>
      <c r="B70" t="s">
        <v>151</v>
      </c>
      <c r="C70" t="s">
        <v>159</v>
      </c>
      <c r="D70" t="s">
        <v>160</v>
      </c>
      <c r="E70" t="s">
        <v>80</v>
      </c>
      <c r="Q70" s="6" t="str">
        <f t="shared" si="16"/>
        <v/>
      </c>
      <c r="R70" s="6" t="str">
        <f t="shared" si="17"/>
        <v/>
      </c>
      <c r="S70" s="6" t="str">
        <f t="shared" si="18"/>
        <v/>
      </c>
      <c r="T70" s="6" t="str">
        <f t="shared" si="19"/>
        <v/>
      </c>
      <c r="U70" t="str">
        <f t="shared" si="20"/>
        <v>Not Eligible</v>
      </c>
      <c r="V70" s="6">
        <f t="shared" si="21"/>
        <v>0</v>
      </c>
      <c r="X70" s="27">
        <f t="shared" si="22"/>
        <v>0</v>
      </c>
      <c r="Y70">
        <f t="shared" si="23"/>
        <v>0</v>
      </c>
    </row>
    <row r="71" spans="1:25">
      <c r="A71">
        <v>568</v>
      </c>
      <c r="B71" t="s">
        <v>151</v>
      </c>
      <c r="C71" t="s">
        <v>85</v>
      </c>
      <c r="D71" t="s">
        <v>161</v>
      </c>
      <c r="E71" t="s">
        <v>80</v>
      </c>
      <c r="F71">
        <v>26</v>
      </c>
      <c r="G71">
        <v>5</v>
      </c>
      <c r="H71">
        <v>29</v>
      </c>
      <c r="I71">
        <v>9</v>
      </c>
      <c r="J71">
        <v>29</v>
      </c>
      <c r="K71">
        <v>6</v>
      </c>
      <c r="L71">
        <v>30</v>
      </c>
      <c r="M71">
        <v>7</v>
      </c>
      <c r="Q71" s="6">
        <f t="shared" si="16"/>
        <v>26.42</v>
      </c>
      <c r="R71" s="6">
        <f t="shared" si="17"/>
        <v>29.75</v>
      </c>
      <c r="S71" s="6">
        <f t="shared" si="18"/>
        <v>29.5</v>
      </c>
      <c r="T71" s="6">
        <f t="shared" si="19"/>
        <v>30.58</v>
      </c>
      <c r="U71" t="str">
        <f t="shared" si="20"/>
        <v>Yes</v>
      </c>
      <c r="V71" s="6">
        <f t="shared" si="21"/>
        <v>29.06</v>
      </c>
      <c r="X71" s="27">
        <f t="shared" si="22"/>
        <v>29</v>
      </c>
      <c r="Y71">
        <f t="shared" si="23"/>
        <v>1</v>
      </c>
    </row>
    <row r="72" spans="1:25">
      <c r="A72">
        <v>569</v>
      </c>
      <c r="B72" t="s">
        <v>151</v>
      </c>
      <c r="C72" t="s">
        <v>162</v>
      </c>
      <c r="D72" t="s">
        <v>163</v>
      </c>
      <c r="E72" t="s">
        <v>80</v>
      </c>
      <c r="F72">
        <v>18</v>
      </c>
      <c r="G72">
        <v>8</v>
      </c>
      <c r="H72">
        <v>18</v>
      </c>
      <c r="I72">
        <v>3</v>
      </c>
      <c r="J72">
        <v>18</v>
      </c>
      <c r="K72">
        <v>0</v>
      </c>
      <c r="Q72" s="6">
        <f t="shared" si="16"/>
        <v>18.670000000000002</v>
      </c>
      <c r="R72" s="6">
        <f t="shared" si="17"/>
        <v>18.25</v>
      </c>
      <c r="S72" s="6">
        <f t="shared" si="18"/>
        <v>18</v>
      </c>
      <c r="T72" s="6" t="str">
        <f t="shared" si="19"/>
        <v/>
      </c>
      <c r="U72" t="str">
        <f t="shared" si="20"/>
        <v>Yes</v>
      </c>
      <c r="V72" s="6">
        <f t="shared" si="21"/>
        <v>18.309999999999999</v>
      </c>
      <c r="X72" s="27">
        <f t="shared" si="22"/>
        <v>18</v>
      </c>
      <c r="Y72">
        <f t="shared" si="23"/>
        <v>4</v>
      </c>
    </row>
    <row r="73" spans="1:25">
      <c r="A73">
        <v>570</v>
      </c>
      <c r="B73" t="s">
        <v>151</v>
      </c>
      <c r="C73" t="s">
        <v>164</v>
      </c>
      <c r="D73" t="s">
        <v>109</v>
      </c>
      <c r="E73" t="s">
        <v>80</v>
      </c>
      <c r="F73">
        <v>14</v>
      </c>
      <c r="G73">
        <v>3</v>
      </c>
      <c r="J73">
        <v>14</v>
      </c>
      <c r="K73">
        <v>6</v>
      </c>
      <c r="L73">
        <v>14</v>
      </c>
      <c r="M73">
        <v>10</v>
      </c>
      <c r="Q73" s="6">
        <f t="shared" si="16"/>
        <v>14.25</v>
      </c>
      <c r="R73" s="6" t="str">
        <f t="shared" si="17"/>
        <v/>
      </c>
      <c r="S73" s="6">
        <f t="shared" si="18"/>
        <v>14.5</v>
      </c>
      <c r="T73" s="6">
        <f t="shared" si="19"/>
        <v>14.83</v>
      </c>
      <c r="U73" t="str">
        <f t="shared" si="20"/>
        <v>Yes</v>
      </c>
      <c r="V73" s="6">
        <f t="shared" si="21"/>
        <v>14.53</v>
      </c>
      <c r="X73" s="27">
        <f t="shared" si="22"/>
        <v>14</v>
      </c>
      <c r="Y73">
        <f t="shared" si="23"/>
        <v>6</v>
      </c>
    </row>
    <row r="74" spans="1:25">
      <c r="A74">
        <v>571</v>
      </c>
      <c r="B74" t="s">
        <v>151</v>
      </c>
      <c r="C74" t="s">
        <v>165</v>
      </c>
      <c r="D74" t="s">
        <v>166</v>
      </c>
      <c r="E74" t="s">
        <v>80</v>
      </c>
      <c r="F74">
        <v>18</v>
      </c>
      <c r="G74">
        <v>10</v>
      </c>
      <c r="H74">
        <v>19</v>
      </c>
      <c r="I74">
        <v>9</v>
      </c>
      <c r="J74">
        <v>16</v>
      </c>
      <c r="K74">
        <v>0</v>
      </c>
      <c r="Q74" s="6">
        <f t="shared" si="16"/>
        <v>18.829999999999998</v>
      </c>
      <c r="R74" s="6">
        <f t="shared" si="17"/>
        <v>19.75</v>
      </c>
      <c r="S74" s="6">
        <f t="shared" si="18"/>
        <v>16</v>
      </c>
      <c r="T74" s="6" t="str">
        <f t="shared" si="19"/>
        <v/>
      </c>
      <c r="U74" t="str">
        <f t="shared" si="20"/>
        <v>Yes</v>
      </c>
      <c r="V74" s="6">
        <f t="shared" si="21"/>
        <v>18.190000000000001</v>
      </c>
      <c r="X74" s="27">
        <f t="shared" si="22"/>
        <v>18</v>
      </c>
      <c r="Y74">
        <f t="shared" si="23"/>
        <v>2</v>
      </c>
    </row>
    <row r="75" spans="1:25">
      <c r="A75">
        <v>572</v>
      </c>
      <c r="B75" t="s">
        <v>151</v>
      </c>
      <c r="C75" t="s">
        <v>167</v>
      </c>
      <c r="D75" t="s">
        <v>168</v>
      </c>
      <c r="E75" t="s">
        <v>80</v>
      </c>
      <c r="F75">
        <v>24</v>
      </c>
      <c r="G75">
        <v>4</v>
      </c>
      <c r="H75">
        <v>25</v>
      </c>
      <c r="I75">
        <v>0</v>
      </c>
      <c r="L75">
        <v>25</v>
      </c>
      <c r="M75">
        <v>1</v>
      </c>
      <c r="Q75" s="6">
        <f t="shared" si="16"/>
        <v>24.33</v>
      </c>
      <c r="R75" s="6">
        <f t="shared" si="17"/>
        <v>25</v>
      </c>
      <c r="S75" s="6" t="str">
        <f t="shared" si="18"/>
        <v/>
      </c>
      <c r="T75" s="6">
        <f t="shared" si="19"/>
        <v>25.08</v>
      </c>
      <c r="U75" t="str">
        <f t="shared" si="20"/>
        <v>Yes</v>
      </c>
      <c r="V75" s="6">
        <f t="shared" si="21"/>
        <v>24.8</v>
      </c>
      <c r="X75" s="27">
        <f t="shared" si="22"/>
        <v>24</v>
      </c>
      <c r="Y75">
        <f t="shared" si="23"/>
        <v>10</v>
      </c>
    </row>
    <row r="76" spans="1:25">
      <c r="A76">
        <v>573</v>
      </c>
      <c r="B76" t="s">
        <v>151</v>
      </c>
      <c r="C76" t="s">
        <v>169</v>
      </c>
      <c r="D76" t="s">
        <v>170</v>
      </c>
      <c r="E76" t="s">
        <v>80</v>
      </c>
      <c r="F76">
        <v>20</v>
      </c>
      <c r="G76">
        <v>3</v>
      </c>
      <c r="Q76" s="6">
        <f t="shared" si="16"/>
        <v>20.25</v>
      </c>
      <c r="R76" s="6" t="str">
        <f t="shared" si="17"/>
        <v/>
      </c>
      <c r="S76" s="6" t="str">
        <f t="shared" si="18"/>
        <v/>
      </c>
      <c r="T76" s="6" t="str">
        <f t="shared" si="19"/>
        <v/>
      </c>
      <c r="U76" t="str">
        <f t="shared" si="20"/>
        <v>Not Eligible</v>
      </c>
      <c r="V76" s="6">
        <f t="shared" si="21"/>
        <v>0</v>
      </c>
      <c r="X76" s="27">
        <f t="shared" si="22"/>
        <v>0</v>
      </c>
      <c r="Y76">
        <f t="shared" si="23"/>
        <v>0</v>
      </c>
    </row>
    <row r="77" spans="1:25">
      <c r="A77">
        <v>574</v>
      </c>
      <c r="B77" t="s">
        <v>151</v>
      </c>
      <c r="C77" t="s">
        <v>171</v>
      </c>
      <c r="D77" t="s">
        <v>172</v>
      </c>
      <c r="E77" t="s">
        <v>80</v>
      </c>
      <c r="F77">
        <v>14</v>
      </c>
      <c r="G77">
        <v>7</v>
      </c>
      <c r="J77">
        <v>15</v>
      </c>
      <c r="K77">
        <v>3</v>
      </c>
      <c r="L77">
        <v>14</v>
      </c>
      <c r="M77">
        <v>6</v>
      </c>
      <c r="Q77" s="6">
        <f t="shared" si="16"/>
        <v>14.58</v>
      </c>
      <c r="R77" s="6" t="str">
        <f t="shared" si="17"/>
        <v/>
      </c>
      <c r="S77" s="6">
        <f t="shared" si="18"/>
        <v>15.25</v>
      </c>
      <c r="T77" s="6">
        <f t="shared" si="19"/>
        <v>14.5</v>
      </c>
      <c r="U77" t="str">
        <f t="shared" si="20"/>
        <v>Yes</v>
      </c>
      <c r="V77" s="6">
        <f t="shared" si="21"/>
        <v>14.78</v>
      </c>
      <c r="X77" s="27">
        <f t="shared" si="22"/>
        <v>14</v>
      </c>
      <c r="Y77">
        <f t="shared" si="23"/>
        <v>9</v>
      </c>
    </row>
  </sheetData>
  <autoFilter ref="A2:Y77">
    <sortState ref="A3:Y77">
      <sortCondition ref="A2:A77"/>
    </sortState>
  </autoFilter>
  <mergeCells count="4">
    <mergeCell ref="F1:G1"/>
    <mergeCell ref="H1:I1"/>
    <mergeCell ref="J1:K1"/>
    <mergeCell ref="L1:M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77"/>
  <sheetViews>
    <sheetView workbookViewId="0">
      <pane xSplit="5" ySplit="2" topLeftCell="F3" activePane="bottomRight" state="frozen"/>
      <selection sqref="A1:XFD1"/>
      <selection pane="topRight" sqref="A1:XFD1"/>
      <selection pane="bottomLeft" sqref="A1:XFD1"/>
      <selection pane="bottomRight" activeCell="D64" sqref="D64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5" width="9.85546875" bestFit="1" customWidth="1"/>
    <col min="6" max="6" width="9.7109375" bestFit="1" customWidth="1"/>
    <col min="7" max="7" width="11.42578125" bestFit="1" customWidth="1"/>
    <col min="10" max="13" width="8.5703125" customWidth="1"/>
    <col min="15" max="20" width="0" hidden="1" customWidth="1"/>
    <col min="21" max="21" width="11.28515625" bestFit="1" customWidth="1"/>
    <col min="22" max="22" width="9.140625" style="6"/>
    <col min="24" max="25" width="7.5703125" customWidth="1"/>
  </cols>
  <sheetData>
    <row r="1" spans="1:25" ht="15.75" thickBot="1">
      <c r="F1" s="44" t="s">
        <v>213</v>
      </c>
      <c r="G1" s="45"/>
      <c r="H1" s="44" t="s">
        <v>216</v>
      </c>
      <c r="I1" s="45"/>
      <c r="J1" s="44" t="s">
        <v>217</v>
      </c>
      <c r="K1" s="45"/>
      <c r="L1" s="44" t="s">
        <v>218</v>
      </c>
      <c r="M1" s="45"/>
      <c r="Q1" t="s">
        <v>227</v>
      </c>
    </row>
    <row r="2" spans="1:25" ht="15.75" thickBo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211</v>
      </c>
      <c r="G2" s="18" t="s">
        <v>212</v>
      </c>
      <c r="H2" s="23" t="s">
        <v>214</v>
      </c>
      <c r="I2" s="23" t="s">
        <v>215</v>
      </c>
      <c r="J2" s="23" t="s">
        <v>214</v>
      </c>
      <c r="K2" s="23" t="s">
        <v>215</v>
      </c>
      <c r="L2" s="23" t="s">
        <v>214</v>
      </c>
      <c r="M2" s="23" t="s">
        <v>215</v>
      </c>
      <c r="Q2" s="24" t="s">
        <v>213</v>
      </c>
      <c r="R2" s="24" t="s">
        <v>216</v>
      </c>
      <c r="S2" s="24" t="s">
        <v>217</v>
      </c>
      <c r="T2" s="24" t="s">
        <v>218</v>
      </c>
      <c r="U2" s="29" t="s">
        <v>225</v>
      </c>
      <c r="V2" s="30" t="s">
        <v>228</v>
      </c>
      <c r="X2" s="46" t="s">
        <v>229</v>
      </c>
      <c r="Y2" s="47"/>
    </row>
    <row r="3" spans="1:25">
      <c r="A3">
        <v>500</v>
      </c>
      <c r="B3" t="s">
        <v>17</v>
      </c>
      <c r="C3" t="s">
        <v>18</v>
      </c>
      <c r="D3" t="s">
        <v>19</v>
      </c>
      <c r="E3" t="s">
        <v>20</v>
      </c>
      <c r="F3">
        <v>3</v>
      </c>
      <c r="G3">
        <v>6</v>
      </c>
      <c r="H3">
        <v>3</v>
      </c>
      <c r="I3">
        <v>2</v>
      </c>
      <c r="J3">
        <v>3</v>
      </c>
      <c r="K3">
        <v>4</v>
      </c>
      <c r="L3">
        <v>3</v>
      </c>
      <c r="M3">
        <v>0</v>
      </c>
      <c r="Q3" s="6">
        <f t="shared" ref="Q3:Q34" si="0">IF(F3+(G3/12)=0,"",ROUND(F3+(G3/12),2))</f>
        <v>3.5</v>
      </c>
      <c r="R3" s="6">
        <f t="shared" ref="R3:R34" si="1">IF(H3+(I3/12)=0,"",ROUND(H3+(I3/12),2))</f>
        <v>3.17</v>
      </c>
      <c r="S3" s="6">
        <f t="shared" ref="S3:S34" si="2">IF(J3+(K3/12)=0,"",ROUND(J3+(K3/12),2))</f>
        <v>3.33</v>
      </c>
      <c r="T3" s="6">
        <f t="shared" ref="T3:T34" si="3">IF(L3+(M3/12)=0,"",ROUND(L3+(M3/12),2))</f>
        <v>3</v>
      </c>
      <c r="U3" t="str">
        <f t="shared" ref="U3:U34" si="4">IF(COUNT(Q3:T3)&lt;2,"Not Eligible","Yes")</f>
        <v>Yes</v>
      </c>
      <c r="V3" s="6">
        <f>IF(U3="Yes",MAX(Q3:T3),0)</f>
        <v>3.5</v>
      </c>
      <c r="X3" s="27">
        <f t="shared" ref="X3:X34" si="5">IF(V3="","",ROUNDDOWN(V3,0))</f>
        <v>3</v>
      </c>
      <c r="Y3">
        <f t="shared" ref="Y3:Y34" si="6">IF(V3="","",ROUND((V3-X3)*12,0))</f>
        <v>6</v>
      </c>
    </row>
    <row r="4" spans="1:25">
      <c r="A4">
        <v>501</v>
      </c>
      <c r="B4" t="s">
        <v>17</v>
      </c>
      <c r="C4" t="s">
        <v>22</v>
      </c>
      <c r="D4" t="s">
        <v>23</v>
      </c>
      <c r="E4" t="s">
        <v>20</v>
      </c>
      <c r="F4">
        <v>3</v>
      </c>
      <c r="G4">
        <v>6</v>
      </c>
      <c r="H4">
        <v>3</v>
      </c>
      <c r="I4">
        <v>8</v>
      </c>
      <c r="J4">
        <v>3</v>
      </c>
      <c r="K4">
        <v>0</v>
      </c>
      <c r="L4">
        <v>3</v>
      </c>
      <c r="M4">
        <v>4</v>
      </c>
      <c r="Q4" s="6">
        <f t="shared" si="0"/>
        <v>3.5</v>
      </c>
      <c r="R4" s="6">
        <f t="shared" si="1"/>
        <v>3.67</v>
      </c>
      <c r="S4" s="6">
        <f t="shared" si="2"/>
        <v>3</v>
      </c>
      <c r="T4" s="6">
        <f t="shared" si="3"/>
        <v>3.33</v>
      </c>
      <c r="U4" t="str">
        <f t="shared" si="4"/>
        <v>Yes</v>
      </c>
      <c r="V4" s="6">
        <f t="shared" ref="V4:V35" si="7">IF(U4="Yes",MAX(Q4:T4),"")</f>
        <v>3.67</v>
      </c>
      <c r="X4" s="27">
        <f t="shared" si="5"/>
        <v>3</v>
      </c>
      <c r="Y4">
        <f t="shared" si="6"/>
        <v>8</v>
      </c>
    </row>
    <row r="5" spans="1:25">
      <c r="A5">
        <v>502</v>
      </c>
      <c r="B5" t="s">
        <v>17</v>
      </c>
      <c r="C5" t="s">
        <v>24</v>
      </c>
      <c r="D5" t="s">
        <v>25</v>
      </c>
      <c r="E5" t="s">
        <v>20</v>
      </c>
      <c r="F5">
        <v>3</v>
      </c>
      <c r="G5">
        <v>6</v>
      </c>
      <c r="H5">
        <v>3</v>
      </c>
      <c r="I5">
        <v>4</v>
      </c>
      <c r="J5">
        <v>3</v>
      </c>
      <c r="K5">
        <v>8</v>
      </c>
      <c r="L5">
        <v>3</v>
      </c>
      <c r="M5">
        <v>8</v>
      </c>
      <c r="Q5" s="6">
        <f t="shared" si="0"/>
        <v>3.5</v>
      </c>
      <c r="R5" s="6">
        <f t="shared" si="1"/>
        <v>3.33</v>
      </c>
      <c r="S5" s="6">
        <f t="shared" si="2"/>
        <v>3.67</v>
      </c>
      <c r="T5" s="6">
        <f t="shared" si="3"/>
        <v>3.67</v>
      </c>
      <c r="U5" t="str">
        <f t="shared" si="4"/>
        <v>Yes</v>
      </c>
      <c r="V5" s="6">
        <f t="shared" si="7"/>
        <v>3.67</v>
      </c>
      <c r="X5" s="27">
        <f t="shared" si="5"/>
        <v>3</v>
      </c>
      <c r="Y5">
        <f t="shared" si="6"/>
        <v>8</v>
      </c>
    </row>
    <row r="6" spans="1:25">
      <c r="A6">
        <v>503</v>
      </c>
      <c r="B6" t="s">
        <v>17</v>
      </c>
      <c r="C6" t="s">
        <v>26</v>
      </c>
      <c r="D6" t="s">
        <v>27</v>
      </c>
      <c r="E6" t="s">
        <v>20</v>
      </c>
      <c r="H6">
        <v>3</v>
      </c>
      <c r="I6">
        <v>0</v>
      </c>
      <c r="L6">
        <v>3</v>
      </c>
      <c r="M6">
        <v>2</v>
      </c>
      <c r="Q6" s="6" t="str">
        <f t="shared" si="0"/>
        <v/>
      </c>
      <c r="R6" s="6">
        <f t="shared" si="1"/>
        <v>3</v>
      </c>
      <c r="S6" s="6" t="str">
        <f t="shared" si="2"/>
        <v/>
      </c>
      <c r="T6" s="6">
        <f t="shared" si="3"/>
        <v>3.17</v>
      </c>
      <c r="U6" t="str">
        <f t="shared" si="4"/>
        <v>Yes</v>
      </c>
      <c r="V6" s="6">
        <f t="shared" si="7"/>
        <v>3.17</v>
      </c>
      <c r="X6" s="27">
        <f t="shared" si="5"/>
        <v>3</v>
      </c>
      <c r="Y6">
        <f t="shared" si="6"/>
        <v>2</v>
      </c>
    </row>
    <row r="7" spans="1:25">
      <c r="A7">
        <v>504</v>
      </c>
      <c r="B7" t="s">
        <v>17</v>
      </c>
      <c r="C7" t="s">
        <v>28</v>
      </c>
      <c r="D7" t="s">
        <v>29</v>
      </c>
      <c r="E7" t="s">
        <v>20</v>
      </c>
      <c r="H7">
        <v>3</v>
      </c>
      <c r="I7">
        <v>2</v>
      </c>
      <c r="L7">
        <v>3</v>
      </c>
      <c r="M7">
        <v>6</v>
      </c>
      <c r="Q7" s="6" t="str">
        <f t="shared" si="0"/>
        <v/>
      </c>
      <c r="R7" s="6">
        <f t="shared" si="1"/>
        <v>3.17</v>
      </c>
      <c r="S7" s="6" t="str">
        <f t="shared" si="2"/>
        <v/>
      </c>
      <c r="T7" s="6">
        <f t="shared" si="3"/>
        <v>3.5</v>
      </c>
      <c r="U7" t="str">
        <f t="shared" si="4"/>
        <v>Yes</v>
      </c>
      <c r="V7" s="6">
        <f t="shared" si="7"/>
        <v>3.5</v>
      </c>
      <c r="X7" s="27">
        <f t="shared" si="5"/>
        <v>3</v>
      </c>
      <c r="Y7">
        <f t="shared" si="6"/>
        <v>6</v>
      </c>
    </row>
    <row r="8" spans="1:25">
      <c r="A8">
        <v>505</v>
      </c>
      <c r="B8" t="s">
        <v>17</v>
      </c>
      <c r="C8" t="s">
        <v>30</v>
      </c>
      <c r="D8" t="s">
        <v>31</v>
      </c>
      <c r="E8" t="s">
        <v>20</v>
      </c>
      <c r="F8">
        <v>3</v>
      </c>
      <c r="G8">
        <v>6</v>
      </c>
      <c r="H8">
        <v>3</v>
      </c>
      <c r="I8">
        <v>4</v>
      </c>
      <c r="J8">
        <v>3</v>
      </c>
      <c r="K8">
        <v>8</v>
      </c>
      <c r="Q8" s="6">
        <f t="shared" si="0"/>
        <v>3.5</v>
      </c>
      <c r="R8" s="6">
        <f t="shared" si="1"/>
        <v>3.33</v>
      </c>
      <c r="S8" s="6">
        <f t="shared" si="2"/>
        <v>3.67</v>
      </c>
      <c r="T8" s="6" t="str">
        <f t="shared" si="3"/>
        <v/>
      </c>
      <c r="U8" t="str">
        <f t="shared" si="4"/>
        <v>Yes</v>
      </c>
      <c r="V8" s="6">
        <f t="shared" si="7"/>
        <v>3.67</v>
      </c>
      <c r="X8" s="27">
        <f t="shared" si="5"/>
        <v>3</v>
      </c>
      <c r="Y8">
        <f t="shared" si="6"/>
        <v>8</v>
      </c>
    </row>
    <row r="9" spans="1:25">
      <c r="A9">
        <v>506</v>
      </c>
      <c r="B9" t="s">
        <v>17</v>
      </c>
      <c r="C9" t="s">
        <v>32</v>
      </c>
      <c r="D9" t="s">
        <v>33</v>
      </c>
      <c r="E9" t="s">
        <v>20</v>
      </c>
      <c r="F9">
        <v>3</v>
      </c>
      <c r="G9">
        <v>10</v>
      </c>
      <c r="H9">
        <v>4</v>
      </c>
      <c r="I9">
        <v>2</v>
      </c>
      <c r="J9">
        <v>3</v>
      </c>
      <c r="K9">
        <v>6</v>
      </c>
      <c r="L9">
        <v>4</v>
      </c>
      <c r="M9">
        <v>2</v>
      </c>
      <c r="Q9" s="6">
        <f t="shared" si="0"/>
        <v>3.83</v>
      </c>
      <c r="R9" s="6">
        <f t="shared" si="1"/>
        <v>4.17</v>
      </c>
      <c r="S9" s="6">
        <f t="shared" si="2"/>
        <v>3.5</v>
      </c>
      <c r="T9" s="6">
        <f t="shared" si="3"/>
        <v>4.17</v>
      </c>
      <c r="U9" t="str">
        <f t="shared" si="4"/>
        <v>Yes</v>
      </c>
      <c r="V9" s="6">
        <f t="shared" si="7"/>
        <v>4.17</v>
      </c>
      <c r="X9" s="27">
        <f t="shared" si="5"/>
        <v>4</v>
      </c>
      <c r="Y9">
        <f t="shared" si="6"/>
        <v>2</v>
      </c>
    </row>
    <row r="10" spans="1:25">
      <c r="A10">
        <v>507</v>
      </c>
      <c r="B10" t="s">
        <v>17</v>
      </c>
      <c r="C10" t="s">
        <v>35</v>
      </c>
      <c r="D10" t="s">
        <v>36</v>
      </c>
      <c r="E10" t="s">
        <v>20</v>
      </c>
      <c r="F10">
        <v>3</v>
      </c>
      <c r="G10">
        <v>8</v>
      </c>
      <c r="H10">
        <v>3</v>
      </c>
      <c r="I10">
        <v>8</v>
      </c>
      <c r="J10">
        <v>3</v>
      </c>
      <c r="K10">
        <v>4</v>
      </c>
      <c r="L10">
        <v>3</v>
      </c>
      <c r="M10">
        <v>8</v>
      </c>
      <c r="Q10" s="6">
        <f t="shared" si="0"/>
        <v>3.67</v>
      </c>
      <c r="R10" s="6">
        <f t="shared" si="1"/>
        <v>3.67</v>
      </c>
      <c r="S10" s="6">
        <f t="shared" si="2"/>
        <v>3.33</v>
      </c>
      <c r="T10" s="6">
        <f t="shared" si="3"/>
        <v>3.67</v>
      </c>
      <c r="U10" t="str">
        <f t="shared" si="4"/>
        <v>Yes</v>
      </c>
      <c r="V10" s="6">
        <f t="shared" si="7"/>
        <v>3.67</v>
      </c>
      <c r="X10" s="27">
        <f t="shared" si="5"/>
        <v>3</v>
      </c>
      <c r="Y10">
        <f t="shared" si="6"/>
        <v>8</v>
      </c>
    </row>
    <row r="11" spans="1:25">
      <c r="A11">
        <v>508</v>
      </c>
      <c r="B11" t="s">
        <v>38</v>
      </c>
      <c r="C11" t="s">
        <v>39</v>
      </c>
      <c r="D11" t="s">
        <v>40</v>
      </c>
      <c r="E11" t="s">
        <v>20</v>
      </c>
      <c r="H11">
        <v>3</v>
      </c>
      <c r="I11">
        <v>4</v>
      </c>
      <c r="J11">
        <v>3</v>
      </c>
      <c r="K11">
        <v>4</v>
      </c>
      <c r="L11">
        <v>3</v>
      </c>
      <c r="M11">
        <v>0</v>
      </c>
      <c r="Q11" s="6" t="str">
        <f t="shared" si="0"/>
        <v/>
      </c>
      <c r="R11" s="6">
        <f t="shared" si="1"/>
        <v>3.33</v>
      </c>
      <c r="S11" s="6">
        <f t="shared" si="2"/>
        <v>3.33</v>
      </c>
      <c r="T11" s="6">
        <f t="shared" si="3"/>
        <v>3</v>
      </c>
      <c r="U11" t="str">
        <f t="shared" si="4"/>
        <v>Yes</v>
      </c>
      <c r="V11" s="6">
        <f t="shared" si="7"/>
        <v>3.33</v>
      </c>
      <c r="X11" s="27">
        <f t="shared" si="5"/>
        <v>3</v>
      </c>
      <c r="Y11">
        <f t="shared" si="6"/>
        <v>4</v>
      </c>
    </row>
    <row r="12" spans="1:25">
      <c r="A12">
        <v>509</v>
      </c>
      <c r="B12" t="s">
        <v>38</v>
      </c>
      <c r="C12" t="s">
        <v>41</v>
      </c>
      <c r="D12" t="s">
        <v>42</v>
      </c>
      <c r="E12" t="s">
        <v>20</v>
      </c>
      <c r="F12">
        <v>3</v>
      </c>
      <c r="G12">
        <v>6</v>
      </c>
      <c r="H12">
        <v>3</v>
      </c>
      <c r="I12">
        <v>6</v>
      </c>
      <c r="J12">
        <v>3</v>
      </c>
      <c r="K12">
        <v>4</v>
      </c>
      <c r="L12">
        <v>3</v>
      </c>
      <c r="M12">
        <v>8</v>
      </c>
      <c r="Q12" s="6">
        <f t="shared" si="0"/>
        <v>3.5</v>
      </c>
      <c r="R12" s="6">
        <f t="shared" si="1"/>
        <v>3.5</v>
      </c>
      <c r="S12" s="6">
        <f t="shared" si="2"/>
        <v>3.33</v>
      </c>
      <c r="T12" s="6">
        <f t="shared" si="3"/>
        <v>3.67</v>
      </c>
      <c r="U12" t="str">
        <f t="shared" si="4"/>
        <v>Yes</v>
      </c>
      <c r="V12" s="6">
        <f t="shared" si="7"/>
        <v>3.67</v>
      </c>
      <c r="X12" s="27">
        <f t="shared" si="5"/>
        <v>3</v>
      </c>
      <c r="Y12">
        <f t="shared" si="6"/>
        <v>8</v>
      </c>
    </row>
    <row r="13" spans="1:25">
      <c r="A13">
        <v>510</v>
      </c>
      <c r="B13" t="s">
        <v>38</v>
      </c>
      <c r="C13" t="s">
        <v>43</v>
      </c>
      <c r="D13" t="s">
        <v>44</v>
      </c>
      <c r="E13" t="s">
        <v>20</v>
      </c>
      <c r="F13">
        <v>3</v>
      </c>
      <c r="G13">
        <v>6</v>
      </c>
      <c r="Q13" s="6">
        <f t="shared" si="0"/>
        <v>3.5</v>
      </c>
      <c r="R13" s="6" t="str">
        <f t="shared" si="1"/>
        <v/>
      </c>
      <c r="S13" s="6" t="str">
        <f t="shared" si="2"/>
        <v/>
      </c>
      <c r="T13" s="6" t="str">
        <f t="shared" si="3"/>
        <v/>
      </c>
      <c r="U13" t="str">
        <f t="shared" si="4"/>
        <v>Not Eligible</v>
      </c>
      <c r="V13" s="6" t="str">
        <f t="shared" si="7"/>
        <v/>
      </c>
      <c r="X13" s="27" t="str">
        <f t="shared" si="5"/>
        <v/>
      </c>
      <c r="Y13" t="str">
        <f t="shared" si="6"/>
        <v/>
      </c>
    </row>
    <row r="14" spans="1:25">
      <c r="A14">
        <v>511</v>
      </c>
      <c r="B14" t="s">
        <v>38</v>
      </c>
      <c r="C14" t="s">
        <v>45</v>
      </c>
      <c r="D14" t="s">
        <v>46</v>
      </c>
      <c r="E14" t="s">
        <v>20</v>
      </c>
      <c r="Q14" s="6" t="str">
        <f t="shared" si="0"/>
        <v/>
      </c>
      <c r="R14" s="6" t="str">
        <f t="shared" si="1"/>
        <v/>
      </c>
      <c r="S14" s="6" t="str">
        <f t="shared" si="2"/>
        <v/>
      </c>
      <c r="T14" s="6" t="str">
        <f t="shared" si="3"/>
        <v/>
      </c>
      <c r="U14" t="str">
        <f t="shared" si="4"/>
        <v>Not Eligible</v>
      </c>
      <c r="V14" s="6" t="str">
        <f t="shared" si="7"/>
        <v/>
      </c>
      <c r="X14" s="27" t="str">
        <f t="shared" si="5"/>
        <v/>
      </c>
      <c r="Y14" t="str">
        <f t="shared" si="6"/>
        <v/>
      </c>
    </row>
    <row r="15" spans="1:25">
      <c r="A15">
        <v>512</v>
      </c>
      <c r="B15" t="s">
        <v>38</v>
      </c>
      <c r="C15" t="s">
        <v>47</v>
      </c>
      <c r="D15" t="s">
        <v>48</v>
      </c>
      <c r="E15" t="s">
        <v>20</v>
      </c>
      <c r="F15">
        <v>3</v>
      </c>
      <c r="G15">
        <v>0</v>
      </c>
      <c r="H15">
        <v>3</v>
      </c>
      <c r="I15">
        <v>6</v>
      </c>
      <c r="J15">
        <v>3</v>
      </c>
      <c r="K15">
        <v>2</v>
      </c>
      <c r="L15">
        <v>3</v>
      </c>
      <c r="M15">
        <v>2</v>
      </c>
      <c r="Q15" s="6">
        <f t="shared" si="0"/>
        <v>3</v>
      </c>
      <c r="R15" s="6">
        <f t="shared" si="1"/>
        <v>3.5</v>
      </c>
      <c r="S15" s="6">
        <f t="shared" si="2"/>
        <v>3.17</v>
      </c>
      <c r="T15" s="6">
        <f t="shared" si="3"/>
        <v>3.17</v>
      </c>
      <c r="U15" t="str">
        <f t="shared" si="4"/>
        <v>Yes</v>
      </c>
      <c r="V15" s="6">
        <f t="shared" si="7"/>
        <v>3.5</v>
      </c>
      <c r="X15" s="27">
        <f t="shared" si="5"/>
        <v>3</v>
      </c>
      <c r="Y15">
        <f t="shared" si="6"/>
        <v>6</v>
      </c>
    </row>
    <row r="16" spans="1:25">
      <c r="A16">
        <v>513</v>
      </c>
      <c r="B16" t="s">
        <v>38</v>
      </c>
      <c r="C16" t="s">
        <v>50</v>
      </c>
      <c r="D16" t="s">
        <v>51</v>
      </c>
      <c r="E16" t="s">
        <v>20</v>
      </c>
      <c r="F16">
        <v>3</v>
      </c>
      <c r="G16">
        <v>2</v>
      </c>
      <c r="J16">
        <v>3</v>
      </c>
      <c r="K16">
        <v>8</v>
      </c>
      <c r="L16">
        <v>3</v>
      </c>
      <c r="M16">
        <v>2</v>
      </c>
      <c r="Q16" s="6">
        <f t="shared" si="0"/>
        <v>3.17</v>
      </c>
      <c r="R16" s="6" t="str">
        <f t="shared" si="1"/>
        <v/>
      </c>
      <c r="S16" s="6">
        <f t="shared" si="2"/>
        <v>3.67</v>
      </c>
      <c r="T16" s="6">
        <f t="shared" si="3"/>
        <v>3.17</v>
      </c>
      <c r="U16" t="str">
        <f t="shared" si="4"/>
        <v>Yes</v>
      </c>
      <c r="V16" s="6">
        <f t="shared" si="7"/>
        <v>3.67</v>
      </c>
      <c r="X16" s="27">
        <f t="shared" si="5"/>
        <v>3</v>
      </c>
      <c r="Y16">
        <f t="shared" si="6"/>
        <v>8</v>
      </c>
    </row>
    <row r="17" spans="1:25">
      <c r="A17">
        <v>514</v>
      </c>
      <c r="B17" t="s">
        <v>38</v>
      </c>
      <c r="C17" t="s">
        <v>53</v>
      </c>
      <c r="D17" t="s">
        <v>54</v>
      </c>
      <c r="E17" t="s">
        <v>20</v>
      </c>
      <c r="F17">
        <v>3</v>
      </c>
      <c r="G17">
        <v>4</v>
      </c>
      <c r="H17">
        <v>3</v>
      </c>
      <c r="I17">
        <v>6</v>
      </c>
      <c r="J17">
        <v>3</v>
      </c>
      <c r="K17">
        <v>8</v>
      </c>
      <c r="L17">
        <v>3</v>
      </c>
      <c r="M17">
        <v>6</v>
      </c>
      <c r="Q17" s="6">
        <f t="shared" si="0"/>
        <v>3.33</v>
      </c>
      <c r="R17" s="6">
        <f t="shared" si="1"/>
        <v>3.5</v>
      </c>
      <c r="S17" s="6">
        <f t="shared" si="2"/>
        <v>3.67</v>
      </c>
      <c r="T17" s="6">
        <f t="shared" si="3"/>
        <v>3.5</v>
      </c>
      <c r="U17" t="str">
        <f t="shared" si="4"/>
        <v>Yes</v>
      </c>
      <c r="V17" s="6">
        <f t="shared" si="7"/>
        <v>3.67</v>
      </c>
      <c r="X17" s="27">
        <f t="shared" si="5"/>
        <v>3</v>
      </c>
      <c r="Y17">
        <f t="shared" si="6"/>
        <v>8</v>
      </c>
    </row>
    <row r="18" spans="1:25">
      <c r="A18">
        <v>515</v>
      </c>
      <c r="B18" t="s">
        <v>38</v>
      </c>
      <c r="C18" t="s">
        <v>56</v>
      </c>
      <c r="D18" t="s">
        <v>57</v>
      </c>
      <c r="E18" t="s">
        <v>20</v>
      </c>
      <c r="F18">
        <v>3</v>
      </c>
      <c r="G18">
        <v>0</v>
      </c>
      <c r="J18">
        <v>4</v>
      </c>
      <c r="K18">
        <v>0</v>
      </c>
      <c r="L18">
        <v>3</v>
      </c>
      <c r="M18">
        <v>10</v>
      </c>
      <c r="Q18" s="6">
        <f t="shared" si="0"/>
        <v>3</v>
      </c>
      <c r="R18" s="6" t="str">
        <f t="shared" si="1"/>
        <v/>
      </c>
      <c r="S18" s="6">
        <f t="shared" si="2"/>
        <v>4</v>
      </c>
      <c r="T18" s="6">
        <f t="shared" si="3"/>
        <v>3.83</v>
      </c>
      <c r="U18" t="str">
        <f t="shared" si="4"/>
        <v>Yes</v>
      </c>
      <c r="V18" s="6">
        <f t="shared" si="7"/>
        <v>4</v>
      </c>
      <c r="X18" s="27">
        <f t="shared" si="5"/>
        <v>4</v>
      </c>
      <c r="Y18">
        <f t="shared" si="6"/>
        <v>0</v>
      </c>
    </row>
    <row r="19" spans="1:25">
      <c r="A19">
        <v>516</v>
      </c>
      <c r="B19" t="s">
        <v>38</v>
      </c>
      <c r="C19" t="s">
        <v>58</v>
      </c>
      <c r="D19" t="s">
        <v>59</v>
      </c>
      <c r="E19" t="s">
        <v>20</v>
      </c>
      <c r="F19">
        <v>3</v>
      </c>
      <c r="G19">
        <v>2</v>
      </c>
      <c r="J19">
        <v>3</v>
      </c>
      <c r="K19">
        <v>6</v>
      </c>
      <c r="L19">
        <v>3</v>
      </c>
      <c r="M19">
        <v>6</v>
      </c>
      <c r="Q19" s="6">
        <f t="shared" si="0"/>
        <v>3.17</v>
      </c>
      <c r="R19" s="6" t="str">
        <f t="shared" si="1"/>
        <v/>
      </c>
      <c r="S19" s="6">
        <f t="shared" si="2"/>
        <v>3.5</v>
      </c>
      <c r="T19" s="6">
        <f t="shared" si="3"/>
        <v>3.5</v>
      </c>
      <c r="U19" t="str">
        <f t="shared" si="4"/>
        <v>Yes</v>
      </c>
      <c r="V19" s="6">
        <f t="shared" si="7"/>
        <v>3.5</v>
      </c>
      <c r="X19" s="27">
        <f t="shared" si="5"/>
        <v>3</v>
      </c>
      <c r="Y19">
        <f t="shared" si="6"/>
        <v>6</v>
      </c>
    </row>
    <row r="20" spans="1:25">
      <c r="A20">
        <v>517</v>
      </c>
      <c r="B20" t="s">
        <v>38</v>
      </c>
      <c r="C20" t="s">
        <v>30</v>
      </c>
      <c r="D20" t="s">
        <v>60</v>
      </c>
      <c r="E20" t="s">
        <v>20</v>
      </c>
      <c r="F20">
        <v>3</v>
      </c>
      <c r="G20">
        <v>0</v>
      </c>
      <c r="H20">
        <v>3</v>
      </c>
      <c r="I20">
        <v>0</v>
      </c>
      <c r="Q20" s="6">
        <f t="shared" si="0"/>
        <v>3</v>
      </c>
      <c r="R20" s="6">
        <f t="shared" si="1"/>
        <v>3</v>
      </c>
      <c r="S20" s="6" t="str">
        <f t="shared" si="2"/>
        <v/>
      </c>
      <c r="T20" s="6" t="str">
        <f t="shared" si="3"/>
        <v/>
      </c>
      <c r="U20" t="str">
        <f t="shared" si="4"/>
        <v>Yes</v>
      </c>
      <c r="V20" s="6">
        <f t="shared" si="7"/>
        <v>3</v>
      </c>
      <c r="X20" s="27">
        <f t="shared" si="5"/>
        <v>3</v>
      </c>
      <c r="Y20">
        <f t="shared" si="6"/>
        <v>0</v>
      </c>
    </row>
    <row r="21" spans="1:25">
      <c r="A21">
        <v>518</v>
      </c>
      <c r="B21" t="s">
        <v>61</v>
      </c>
      <c r="C21" t="s">
        <v>62</v>
      </c>
      <c r="D21" t="s">
        <v>63</v>
      </c>
      <c r="E21" t="s">
        <v>20</v>
      </c>
      <c r="L21">
        <v>3</v>
      </c>
      <c r="M21">
        <v>2</v>
      </c>
      <c r="Q21" s="6" t="str">
        <f t="shared" si="0"/>
        <v/>
      </c>
      <c r="R21" s="6" t="str">
        <f t="shared" si="1"/>
        <v/>
      </c>
      <c r="S21" s="6" t="str">
        <f t="shared" si="2"/>
        <v/>
      </c>
      <c r="T21" s="6">
        <f t="shared" si="3"/>
        <v>3.17</v>
      </c>
      <c r="U21" t="str">
        <f t="shared" si="4"/>
        <v>Not Eligible</v>
      </c>
      <c r="V21" s="6" t="str">
        <f t="shared" si="7"/>
        <v/>
      </c>
      <c r="X21" s="27" t="str">
        <f t="shared" si="5"/>
        <v/>
      </c>
      <c r="Y21" t="str">
        <f t="shared" si="6"/>
        <v/>
      </c>
    </row>
    <row r="22" spans="1:25">
      <c r="A22">
        <v>519</v>
      </c>
      <c r="B22" t="s">
        <v>61</v>
      </c>
      <c r="C22" t="s">
        <v>64</v>
      </c>
      <c r="D22" t="s">
        <v>65</v>
      </c>
      <c r="E22" t="s">
        <v>20</v>
      </c>
      <c r="F22">
        <v>3</v>
      </c>
      <c r="G22">
        <v>10</v>
      </c>
      <c r="H22">
        <v>3</v>
      </c>
      <c r="I22">
        <v>10</v>
      </c>
      <c r="Q22" s="6">
        <f t="shared" si="0"/>
        <v>3.83</v>
      </c>
      <c r="R22" s="6">
        <f t="shared" si="1"/>
        <v>3.83</v>
      </c>
      <c r="S22" s="6" t="str">
        <f t="shared" si="2"/>
        <v/>
      </c>
      <c r="T22" s="6" t="str">
        <f t="shared" si="3"/>
        <v/>
      </c>
      <c r="U22" t="str">
        <f t="shared" si="4"/>
        <v>Yes</v>
      </c>
      <c r="V22" s="6">
        <f t="shared" si="7"/>
        <v>3.83</v>
      </c>
      <c r="X22" s="27">
        <f t="shared" si="5"/>
        <v>3</v>
      </c>
      <c r="Y22">
        <f t="shared" si="6"/>
        <v>10</v>
      </c>
    </row>
    <row r="23" spans="1:25">
      <c r="A23">
        <v>520</v>
      </c>
      <c r="B23" t="s">
        <v>61</v>
      </c>
      <c r="C23" t="s">
        <v>66</v>
      </c>
      <c r="D23" t="s">
        <v>67</v>
      </c>
      <c r="E23" t="s">
        <v>20</v>
      </c>
      <c r="F23">
        <v>3</v>
      </c>
      <c r="G23">
        <v>4</v>
      </c>
      <c r="H23">
        <v>3</v>
      </c>
      <c r="I23">
        <v>4</v>
      </c>
      <c r="J23">
        <v>3</v>
      </c>
      <c r="K23">
        <v>2</v>
      </c>
      <c r="Q23" s="6">
        <f t="shared" si="0"/>
        <v>3.33</v>
      </c>
      <c r="R23" s="6">
        <f t="shared" si="1"/>
        <v>3.33</v>
      </c>
      <c r="S23" s="6">
        <f t="shared" si="2"/>
        <v>3.17</v>
      </c>
      <c r="T23" s="6" t="str">
        <f t="shared" si="3"/>
        <v/>
      </c>
      <c r="U23" t="str">
        <f t="shared" si="4"/>
        <v>Yes</v>
      </c>
      <c r="V23" s="6">
        <f t="shared" si="7"/>
        <v>3.33</v>
      </c>
      <c r="X23" s="27">
        <f t="shared" si="5"/>
        <v>3</v>
      </c>
      <c r="Y23">
        <f t="shared" si="6"/>
        <v>4</v>
      </c>
    </row>
    <row r="24" spans="1:25">
      <c r="A24">
        <v>521</v>
      </c>
      <c r="B24" t="s">
        <v>61</v>
      </c>
      <c r="C24" t="s">
        <v>68</v>
      </c>
      <c r="D24" t="s">
        <v>69</v>
      </c>
      <c r="E24" t="s">
        <v>20</v>
      </c>
      <c r="F24">
        <v>3</v>
      </c>
      <c r="G24">
        <v>6</v>
      </c>
      <c r="H24">
        <v>3</v>
      </c>
      <c r="I24">
        <v>6</v>
      </c>
      <c r="J24">
        <v>3</v>
      </c>
      <c r="K24">
        <v>2</v>
      </c>
      <c r="Q24" s="6">
        <f t="shared" si="0"/>
        <v>3.5</v>
      </c>
      <c r="R24" s="6">
        <f t="shared" si="1"/>
        <v>3.5</v>
      </c>
      <c r="S24" s="6">
        <f t="shared" si="2"/>
        <v>3.17</v>
      </c>
      <c r="T24" s="6" t="str">
        <f t="shared" si="3"/>
        <v/>
      </c>
      <c r="U24" t="str">
        <f t="shared" si="4"/>
        <v>Yes</v>
      </c>
      <c r="V24" s="6">
        <f t="shared" si="7"/>
        <v>3.5</v>
      </c>
      <c r="X24" s="27">
        <f t="shared" si="5"/>
        <v>3</v>
      </c>
      <c r="Y24">
        <f t="shared" si="6"/>
        <v>6</v>
      </c>
    </row>
    <row r="25" spans="1:25">
      <c r="A25">
        <v>522</v>
      </c>
      <c r="B25" t="s">
        <v>61</v>
      </c>
      <c r="C25" t="s">
        <v>70</v>
      </c>
      <c r="D25" t="s">
        <v>71</v>
      </c>
      <c r="E25" t="s">
        <v>20</v>
      </c>
      <c r="F25">
        <v>3</v>
      </c>
      <c r="G25">
        <v>4</v>
      </c>
      <c r="H25">
        <v>3</v>
      </c>
      <c r="I25">
        <v>2</v>
      </c>
      <c r="L25">
        <v>3</v>
      </c>
      <c r="M25">
        <v>0</v>
      </c>
      <c r="Q25" s="6">
        <f t="shared" si="0"/>
        <v>3.33</v>
      </c>
      <c r="R25" s="6">
        <f t="shared" si="1"/>
        <v>3.17</v>
      </c>
      <c r="S25" s="6" t="str">
        <f t="shared" si="2"/>
        <v/>
      </c>
      <c r="T25" s="6">
        <f t="shared" si="3"/>
        <v>3</v>
      </c>
      <c r="U25" t="str">
        <f t="shared" si="4"/>
        <v>Yes</v>
      </c>
      <c r="V25" s="6">
        <f t="shared" si="7"/>
        <v>3.33</v>
      </c>
      <c r="X25" s="27">
        <f t="shared" si="5"/>
        <v>3</v>
      </c>
      <c r="Y25">
        <f t="shared" si="6"/>
        <v>4</v>
      </c>
    </row>
    <row r="26" spans="1:25">
      <c r="A26">
        <v>523</v>
      </c>
      <c r="B26" t="s">
        <v>61</v>
      </c>
      <c r="C26" t="s">
        <v>72</v>
      </c>
      <c r="D26" t="s">
        <v>73</v>
      </c>
      <c r="E26" t="s">
        <v>20</v>
      </c>
      <c r="F26">
        <v>3</v>
      </c>
      <c r="G26">
        <v>4</v>
      </c>
      <c r="J26">
        <v>3</v>
      </c>
      <c r="K26">
        <v>10</v>
      </c>
      <c r="L26">
        <v>3</v>
      </c>
      <c r="M26">
        <v>6</v>
      </c>
      <c r="Q26" s="6">
        <f t="shared" si="0"/>
        <v>3.33</v>
      </c>
      <c r="R26" s="6" t="str">
        <f t="shared" si="1"/>
        <v/>
      </c>
      <c r="S26" s="6">
        <f t="shared" si="2"/>
        <v>3.83</v>
      </c>
      <c r="T26" s="6">
        <f t="shared" si="3"/>
        <v>3.5</v>
      </c>
      <c r="U26" t="str">
        <f t="shared" si="4"/>
        <v>Yes</v>
      </c>
      <c r="V26" s="6">
        <f t="shared" si="7"/>
        <v>3.83</v>
      </c>
      <c r="X26" s="27">
        <f t="shared" si="5"/>
        <v>3</v>
      </c>
      <c r="Y26">
        <f t="shared" si="6"/>
        <v>10</v>
      </c>
    </row>
    <row r="27" spans="1:25">
      <c r="A27">
        <v>524</v>
      </c>
      <c r="B27" t="s">
        <v>61</v>
      </c>
      <c r="C27" t="s">
        <v>74</v>
      </c>
      <c r="D27" t="s">
        <v>75</v>
      </c>
      <c r="E27" t="s">
        <v>20</v>
      </c>
      <c r="F27">
        <v>3</v>
      </c>
      <c r="G27">
        <v>4</v>
      </c>
      <c r="H27">
        <v>3</v>
      </c>
      <c r="I27">
        <v>4</v>
      </c>
      <c r="J27">
        <v>3</v>
      </c>
      <c r="K27">
        <v>6</v>
      </c>
      <c r="Q27" s="6">
        <f t="shared" si="0"/>
        <v>3.33</v>
      </c>
      <c r="R27" s="6">
        <f t="shared" si="1"/>
        <v>3.33</v>
      </c>
      <c r="S27" s="6">
        <f t="shared" si="2"/>
        <v>3.5</v>
      </c>
      <c r="T27" s="6" t="str">
        <f t="shared" si="3"/>
        <v/>
      </c>
      <c r="U27" t="str">
        <f t="shared" si="4"/>
        <v>Yes</v>
      </c>
      <c r="V27" s="6">
        <f t="shared" si="7"/>
        <v>3.5</v>
      </c>
      <c r="X27" s="27">
        <f t="shared" si="5"/>
        <v>3</v>
      </c>
      <c r="Y27">
        <f t="shared" si="6"/>
        <v>6</v>
      </c>
    </row>
    <row r="28" spans="1:25">
      <c r="A28">
        <v>525</v>
      </c>
      <c r="B28" t="s">
        <v>61</v>
      </c>
      <c r="C28" t="s">
        <v>76</v>
      </c>
      <c r="D28" t="s">
        <v>77</v>
      </c>
      <c r="E28" t="s">
        <v>20</v>
      </c>
      <c r="F28">
        <v>3</v>
      </c>
      <c r="G28">
        <v>10</v>
      </c>
      <c r="J28">
        <v>3</v>
      </c>
      <c r="K28">
        <v>6</v>
      </c>
      <c r="Q28" s="6">
        <f t="shared" si="0"/>
        <v>3.83</v>
      </c>
      <c r="R28" s="6" t="str">
        <f t="shared" si="1"/>
        <v/>
      </c>
      <c r="S28" s="6">
        <f t="shared" si="2"/>
        <v>3.5</v>
      </c>
      <c r="T28" s="6" t="str">
        <f t="shared" si="3"/>
        <v/>
      </c>
      <c r="U28" t="str">
        <f t="shared" si="4"/>
        <v>Yes</v>
      </c>
      <c r="V28" s="6">
        <f t="shared" si="7"/>
        <v>3.83</v>
      </c>
      <c r="X28" s="27">
        <f t="shared" si="5"/>
        <v>3</v>
      </c>
      <c r="Y28">
        <f t="shared" si="6"/>
        <v>10</v>
      </c>
    </row>
    <row r="29" spans="1:25">
      <c r="A29">
        <v>526</v>
      </c>
      <c r="B29" t="s">
        <v>78</v>
      </c>
      <c r="C29" t="s">
        <v>79</v>
      </c>
      <c r="D29" t="s">
        <v>65</v>
      </c>
      <c r="E29" t="s">
        <v>80</v>
      </c>
      <c r="F29">
        <v>3</v>
      </c>
      <c r="G29">
        <v>6</v>
      </c>
      <c r="H29">
        <v>3</v>
      </c>
      <c r="I29">
        <v>8</v>
      </c>
      <c r="Q29" s="6">
        <f t="shared" si="0"/>
        <v>3.5</v>
      </c>
      <c r="R29" s="6">
        <f t="shared" si="1"/>
        <v>3.67</v>
      </c>
      <c r="S29" s="6" t="str">
        <f t="shared" si="2"/>
        <v/>
      </c>
      <c r="T29" s="6" t="str">
        <f t="shared" si="3"/>
        <v/>
      </c>
      <c r="U29" t="str">
        <f t="shared" si="4"/>
        <v>Yes</v>
      </c>
      <c r="V29" s="6">
        <f t="shared" si="7"/>
        <v>3.67</v>
      </c>
      <c r="X29" s="27">
        <f t="shared" si="5"/>
        <v>3</v>
      </c>
      <c r="Y29">
        <f t="shared" si="6"/>
        <v>8</v>
      </c>
    </row>
    <row r="30" spans="1:25">
      <c r="A30">
        <v>527</v>
      </c>
      <c r="B30" t="s">
        <v>78</v>
      </c>
      <c r="C30" t="s">
        <v>81</v>
      </c>
      <c r="D30" t="s">
        <v>82</v>
      </c>
      <c r="E30" t="s">
        <v>80</v>
      </c>
      <c r="F30">
        <v>3</v>
      </c>
      <c r="G30">
        <v>4</v>
      </c>
      <c r="H30">
        <v>3</v>
      </c>
      <c r="I30">
        <v>6</v>
      </c>
      <c r="J30">
        <v>3</v>
      </c>
      <c r="K30">
        <v>2</v>
      </c>
      <c r="Q30" s="6">
        <f t="shared" si="0"/>
        <v>3.33</v>
      </c>
      <c r="R30" s="6">
        <f t="shared" si="1"/>
        <v>3.5</v>
      </c>
      <c r="S30" s="6">
        <f t="shared" si="2"/>
        <v>3.17</v>
      </c>
      <c r="T30" s="6" t="str">
        <f t="shared" si="3"/>
        <v/>
      </c>
      <c r="U30" t="str">
        <f t="shared" si="4"/>
        <v>Yes</v>
      </c>
      <c r="V30" s="6">
        <f t="shared" si="7"/>
        <v>3.5</v>
      </c>
      <c r="X30" s="27">
        <f t="shared" si="5"/>
        <v>3</v>
      </c>
      <c r="Y30">
        <f t="shared" si="6"/>
        <v>6</v>
      </c>
    </row>
    <row r="31" spans="1:25">
      <c r="A31">
        <v>528</v>
      </c>
      <c r="B31" t="s">
        <v>78</v>
      </c>
      <c r="C31" t="s">
        <v>83</v>
      </c>
      <c r="D31" t="s">
        <v>84</v>
      </c>
      <c r="E31" t="s">
        <v>80</v>
      </c>
      <c r="F31">
        <v>3</v>
      </c>
      <c r="G31">
        <v>6</v>
      </c>
      <c r="H31">
        <v>3</v>
      </c>
      <c r="I31">
        <v>0</v>
      </c>
      <c r="L31">
        <v>3</v>
      </c>
      <c r="M31">
        <v>0</v>
      </c>
      <c r="Q31" s="6">
        <f t="shared" si="0"/>
        <v>3.5</v>
      </c>
      <c r="R31" s="6">
        <f t="shared" si="1"/>
        <v>3</v>
      </c>
      <c r="S31" s="6" t="str">
        <f t="shared" si="2"/>
        <v/>
      </c>
      <c r="T31" s="6">
        <f t="shared" si="3"/>
        <v>3</v>
      </c>
      <c r="U31" t="str">
        <f t="shared" si="4"/>
        <v>Yes</v>
      </c>
      <c r="V31" s="6">
        <f t="shared" si="7"/>
        <v>3.5</v>
      </c>
      <c r="X31" s="27">
        <f t="shared" si="5"/>
        <v>3</v>
      </c>
      <c r="Y31">
        <f t="shared" si="6"/>
        <v>6</v>
      </c>
    </row>
    <row r="32" spans="1:25">
      <c r="A32">
        <v>529</v>
      </c>
      <c r="B32" t="s">
        <v>78</v>
      </c>
      <c r="C32" t="s">
        <v>85</v>
      </c>
      <c r="D32" t="s">
        <v>86</v>
      </c>
      <c r="E32" t="s">
        <v>80</v>
      </c>
      <c r="H32">
        <v>3</v>
      </c>
      <c r="I32">
        <v>10</v>
      </c>
      <c r="J32">
        <v>3</v>
      </c>
      <c r="K32">
        <v>10</v>
      </c>
      <c r="L32">
        <v>3</v>
      </c>
      <c r="M32">
        <v>10</v>
      </c>
      <c r="Q32" s="6" t="str">
        <f t="shared" si="0"/>
        <v/>
      </c>
      <c r="R32" s="6">
        <f t="shared" si="1"/>
        <v>3.83</v>
      </c>
      <c r="S32" s="6">
        <f t="shared" si="2"/>
        <v>3.83</v>
      </c>
      <c r="T32" s="6">
        <f t="shared" si="3"/>
        <v>3.83</v>
      </c>
      <c r="U32" t="str">
        <f t="shared" si="4"/>
        <v>Yes</v>
      </c>
      <c r="V32" s="6">
        <f t="shared" si="7"/>
        <v>3.83</v>
      </c>
      <c r="X32" s="27">
        <f t="shared" si="5"/>
        <v>3</v>
      </c>
      <c r="Y32">
        <f t="shared" si="6"/>
        <v>10</v>
      </c>
    </row>
    <row r="33" spans="1:25">
      <c r="A33">
        <v>530</v>
      </c>
      <c r="B33" t="s">
        <v>78</v>
      </c>
      <c r="C33" t="s">
        <v>87</v>
      </c>
      <c r="D33" t="s">
        <v>88</v>
      </c>
      <c r="E33" t="s">
        <v>80</v>
      </c>
      <c r="F33">
        <v>3</v>
      </c>
      <c r="G33">
        <v>10</v>
      </c>
      <c r="H33">
        <v>3</v>
      </c>
      <c r="I33">
        <v>6</v>
      </c>
      <c r="J33">
        <v>3</v>
      </c>
      <c r="K33">
        <v>8</v>
      </c>
      <c r="L33">
        <v>3</v>
      </c>
      <c r="M33">
        <v>6</v>
      </c>
      <c r="Q33" s="6">
        <f t="shared" si="0"/>
        <v>3.83</v>
      </c>
      <c r="R33" s="6">
        <f t="shared" si="1"/>
        <v>3.5</v>
      </c>
      <c r="S33" s="6">
        <f t="shared" si="2"/>
        <v>3.67</v>
      </c>
      <c r="T33" s="6">
        <f t="shared" si="3"/>
        <v>3.5</v>
      </c>
      <c r="U33" t="str">
        <f t="shared" si="4"/>
        <v>Yes</v>
      </c>
      <c r="V33" s="6">
        <f t="shared" si="7"/>
        <v>3.83</v>
      </c>
      <c r="X33" s="27">
        <f t="shared" si="5"/>
        <v>3</v>
      </c>
      <c r="Y33">
        <f t="shared" si="6"/>
        <v>10</v>
      </c>
    </row>
    <row r="34" spans="1:25">
      <c r="A34">
        <v>531</v>
      </c>
      <c r="B34" t="s">
        <v>78</v>
      </c>
      <c r="C34" t="s">
        <v>89</v>
      </c>
      <c r="D34" t="s">
        <v>90</v>
      </c>
      <c r="E34" t="s">
        <v>80</v>
      </c>
      <c r="F34">
        <v>3</v>
      </c>
      <c r="G34">
        <v>10</v>
      </c>
      <c r="J34">
        <v>3</v>
      </c>
      <c r="K34">
        <v>8</v>
      </c>
      <c r="L34">
        <v>3</v>
      </c>
      <c r="M34">
        <v>6</v>
      </c>
      <c r="Q34" s="6">
        <f t="shared" si="0"/>
        <v>3.83</v>
      </c>
      <c r="R34" s="6" t="str">
        <f t="shared" si="1"/>
        <v/>
      </c>
      <c r="S34" s="6">
        <f t="shared" si="2"/>
        <v>3.67</v>
      </c>
      <c r="T34" s="6">
        <f t="shared" si="3"/>
        <v>3.5</v>
      </c>
      <c r="U34" t="str">
        <f t="shared" si="4"/>
        <v>Yes</v>
      </c>
      <c r="V34" s="6">
        <f t="shared" si="7"/>
        <v>3.83</v>
      </c>
      <c r="X34" s="27">
        <f t="shared" si="5"/>
        <v>3</v>
      </c>
      <c r="Y34">
        <f t="shared" si="6"/>
        <v>10</v>
      </c>
    </row>
    <row r="35" spans="1:25">
      <c r="A35">
        <v>532</v>
      </c>
      <c r="B35" t="s">
        <v>78</v>
      </c>
      <c r="C35" t="s">
        <v>91</v>
      </c>
      <c r="D35" t="s">
        <v>92</v>
      </c>
      <c r="E35" t="s">
        <v>80</v>
      </c>
      <c r="F35">
        <v>3</v>
      </c>
      <c r="G35">
        <v>6</v>
      </c>
      <c r="H35">
        <v>3</v>
      </c>
      <c r="I35">
        <v>4</v>
      </c>
      <c r="J35">
        <v>3</v>
      </c>
      <c r="K35">
        <v>4</v>
      </c>
      <c r="L35">
        <v>3</v>
      </c>
      <c r="M35">
        <v>6</v>
      </c>
      <c r="Q35" s="6">
        <f t="shared" ref="Q35:Q66" si="8">IF(F35+(G35/12)=0,"",ROUND(F35+(G35/12),2))</f>
        <v>3.5</v>
      </c>
      <c r="R35" s="6">
        <f t="shared" ref="R35:R66" si="9">IF(H35+(I35/12)=0,"",ROUND(H35+(I35/12),2))</f>
        <v>3.33</v>
      </c>
      <c r="S35" s="6">
        <f t="shared" ref="S35:S66" si="10">IF(J35+(K35/12)=0,"",ROUND(J35+(K35/12),2))</f>
        <v>3.33</v>
      </c>
      <c r="T35" s="6">
        <f t="shared" ref="T35:T66" si="11">IF(L35+(M35/12)=0,"",ROUND(L35+(M35/12),2))</f>
        <v>3.5</v>
      </c>
      <c r="U35" t="str">
        <f t="shared" ref="U35:U66" si="12">IF(COUNT(Q35:T35)&lt;2,"Not Eligible","Yes")</f>
        <v>Yes</v>
      </c>
      <c r="V35" s="6">
        <f t="shared" si="7"/>
        <v>3.5</v>
      </c>
      <c r="X35" s="27">
        <f t="shared" ref="X35:X66" si="13">IF(V35="","",ROUNDDOWN(V35,0))</f>
        <v>3</v>
      </c>
      <c r="Y35">
        <f t="shared" ref="Y35:Y66" si="14">IF(V35="","",ROUND((V35-X35)*12,0))</f>
        <v>6</v>
      </c>
    </row>
    <row r="36" spans="1:25">
      <c r="A36">
        <v>533</v>
      </c>
      <c r="B36" t="s">
        <v>78</v>
      </c>
      <c r="C36" t="s">
        <v>93</v>
      </c>
      <c r="D36" t="s">
        <v>94</v>
      </c>
      <c r="E36" t="s">
        <v>80</v>
      </c>
      <c r="H36">
        <v>3</v>
      </c>
      <c r="I36">
        <v>0</v>
      </c>
      <c r="Q36" s="6" t="str">
        <f t="shared" si="8"/>
        <v/>
      </c>
      <c r="R36" s="6">
        <f t="shared" si="9"/>
        <v>3</v>
      </c>
      <c r="S36" s="6" t="str">
        <f t="shared" si="10"/>
        <v/>
      </c>
      <c r="T36" s="6" t="str">
        <f t="shared" si="11"/>
        <v/>
      </c>
      <c r="U36" t="str">
        <f t="shared" si="12"/>
        <v>Not Eligible</v>
      </c>
      <c r="V36" s="6" t="str">
        <f t="shared" ref="V36:V67" si="15">IF(U36="Yes",MAX(Q36:T36),"")</f>
        <v/>
      </c>
      <c r="X36" s="27" t="str">
        <f t="shared" si="13"/>
        <v/>
      </c>
      <c r="Y36" t="str">
        <f t="shared" si="14"/>
        <v/>
      </c>
    </row>
    <row r="37" spans="1:25">
      <c r="A37">
        <v>534</v>
      </c>
      <c r="B37" t="s">
        <v>78</v>
      </c>
      <c r="C37" t="s">
        <v>95</v>
      </c>
      <c r="D37" t="s">
        <v>96</v>
      </c>
      <c r="E37" t="s">
        <v>80</v>
      </c>
      <c r="H37">
        <v>3</v>
      </c>
      <c r="I37">
        <v>6</v>
      </c>
      <c r="J37">
        <v>3</v>
      </c>
      <c r="K37">
        <v>2</v>
      </c>
      <c r="Q37" s="6" t="str">
        <f t="shared" si="8"/>
        <v/>
      </c>
      <c r="R37" s="6">
        <f t="shared" si="9"/>
        <v>3.5</v>
      </c>
      <c r="S37" s="6">
        <f t="shared" si="10"/>
        <v>3.17</v>
      </c>
      <c r="T37" s="6" t="str">
        <f t="shared" si="11"/>
        <v/>
      </c>
      <c r="U37" t="str">
        <f t="shared" si="12"/>
        <v>Yes</v>
      </c>
      <c r="V37" s="6">
        <f t="shared" si="15"/>
        <v>3.5</v>
      </c>
      <c r="X37" s="27">
        <f t="shared" si="13"/>
        <v>3</v>
      </c>
      <c r="Y37">
        <f t="shared" si="14"/>
        <v>6</v>
      </c>
    </row>
    <row r="38" spans="1:25">
      <c r="A38">
        <v>535</v>
      </c>
      <c r="B38" t="s">
        <v>78</v>
      </c>
      <c r="C38" t="s">
        <v>97</v>
      </c>
      <c r="D38" t="s">
        <v>98</v>
      </c>
      <c r="E38" t="s">
        <v>80</v>
      </c>
      <c r="H38">
        <v>3</v>
      </c>
      <c r="I38">
        <v>0</v>
      </c>
      <c r="L38">
        <v>3</v>
      </c>
      <c r="M38">
        <v>0</v>
      </c>
      <c r="Q38" s="6" t="str">
        <f t="shared" si="8"/>
        <v/>
      </c>
      <c r="R38" s="6">
        <f t="shared" si="9"/>
        <v>3</v>
      </c>
      <c r="S38" s="6" t="str">
        <f t="shared" si="10"/>
        <v/>
      </c>
      <c r="T38" s="6">
        <f t="shared" si="11"/>
        <v>3</v>
      </c>
      <c r="U38" t="str">
        <f t="shared" si="12"/>
        <v>Yes</v>
      </c>
      <c r="V38" s="6">
        <f t="shared" si="15"/>
        <v>3</v>
      </c>
      <c r="X38" s="27">
        <f t="shared" si="13"/>
        <v>3</v>
      </c>
      <c r="Y38">
        <f t="shared" si="14"/>
        <v>0</v>
      </c>
    </row>
    <row r="39" spans="1:25">
      <c r="A39">
        <v>536</v>
      </c>
      <c r="B39" t="s">
        <v>78</v>
      </c>
      <c r="C39" t="s">
        <v>99</v>
      </c>
      <c r="D39" t="s">
        <v>100</v>
      </c>
      <c r="E39" t="s">
        <v>80</v>
      </c>
      <c r="F39">
        <v>3</v>
      </c>
      <c r="G39">
        <v>0</v>
      </c>
      <c r="Q39" s="6">
        <f t="shared" si="8"/>
        <v>3</v>
      </c>
      <c r="R39" s="6" t="str">
        <f t="shared" si="9"/>
        <v/>
      </c>
      <c r="S39" s="6" t="str">
        <f t="shared" si="10"/>
        <v/>
      </c>
      <c r="T39" s="6" t="str">
        <f t="shared" si="11"/>
        <v/>
      </c>
      <c r="U39" t="str">
        <f t="shared" si="12"/>
        <v>Not Eligible</v>
      </c>
      <c r="V39" s="6" t="str">
        <f t="shared" si="15"/>
        <v/>
      </c>
      <c r="X39" s="27" t="str">
        <f t="shared" si="13"/>
        <v/>
      </c>
      <c r="Y39" t="str">
        <f t="shared" si="14"/>
        <v/>
      </c>
    </row>
    <row r="40" spans="1:25">
      <c r="A40">
        <v>537</v>
      </c>
      <c r="B40" t="s">
        <v>101</v>
      </c>
      <c r="C40" t="s">
        <v>102</v>
      </c>
      <c r="D40" t="s">
        <v>103</v>
      </c>
      <c r="E40" t="s">
        <v>80</v>
      </c>
      <c r="Q40" s="6" t="str">
        <f t="shared" si="8"/>
        <v/>
      </c>
      <c r="R40" s="6" t="str">
        <f t="shared" si="9"/>
        <v/>
      </c>
      <c r="S40" s="6" t="str">
        <f t="shared" si="10"/>
        <v/>
      </c>
      <c r="T40" s="6" t="str">
        <f t="shared" si="11"/>
        <v/>
      </c>
      <c r="U40" t="str">
        <f t="shared" si="12"/>
        <v>Not Eligible</v>
      </c>
      <c r="V40" s="6" t="str">
        <f t="shared" si="15"/>
        <v/>
      </c>
      <c r="X40" s="27" t="str">
        <f t="shared" si="13"/>
        <v/>
      </c>
      <c r="Y40" t="str">
        <f t="shared" si="14"/>
        <v/>
      </c>
    </row>
    <row r="41" spans="1:25">
      <c r="A41">
        <v>538</v>
      </c>
      <c r="B41" t="s">
        <v>101</v>
      </c>
      <c r="C41" t="s">
        <v>104</v>
      </c>
      <c r="D41" t="s">
        <v>105</v>
      </c>
      <c r="E41" t="s">
        <v>80</v>
      </c>
      <c r="H41">
        <v>3</v>
      </c>
      <c r="I41">
        <v>0</v>
      </c>
      <c r="J41">
        <v>3</v>
      </c>
      <c r="K41">
        <v>0</v>
      </c>
      <c r="L41">
        <v>3</v>
      </c>
      <c r="M41">
        <v>0</v>
      </c>
      <c r="Q41" s="6" t="str">
        <f t="shared" si="8"/>
        <v/>
      </c>
      <c r="R41" s="6">
        <f t="shared" si="9"/>
        <v>3</v>
      </c>
      <c r="S41" s="6">
        <f t="shared" si="10"/>
        <v>3</v>
      </c>
      <c r="T41" s="6">
        <f t="shared" si="11"/>
        <v>3</v>
      </c>
      <c r="U41" t="str">
        <f t="shared" si="12"/>
        <v>Yes</v>
      </c>
      <c r="V41" s="6">
        <f t="shared" si="15"/>
        <v>3</v>
      </c>
      <c r="X41" s="27">
        <f t="shared" si="13"/>
        <v>3</v>
      </c>
      <c r="Y41">
        <f t="shared" si="14"/>
        <v>0</v>
      </c>
    </row>
    <row r="42" spans="1:25">
      <c r="A42">
        <v>539</v>
      </c>
      <c r="B42" t="s">
        <v>101</v>
      </c>
      <c r="C42" t="s">
        <v>106</v>
      </c>
      <c r="D42" t="s">
        <v>107</v>
      </c>
      <c r="E42" t="s">
        <v>80</v>
      </c>
      <c r="H42">
        <v>3</v>
      </c>
      <c r="I42">
        <v>8</v>
      </c>
      <c r="Q42" s="6" t="str">
        <f t="shared" si="8"/>
        <v/>
      </c>
      <c r="R42" s="6">
        <f t="shared" si="9"/>
        <v>3.67</v>
      </c>
      <c r="S42" s="6" t="str">
        <f t="shared" si="10"/>
        <v/>
      </c>
      <c r="T42" s="6" t="str">
        <f t="shared" si="11"/>
        <v/>
      </c>
      <c r="U42" t="str">
        <f t="shared" si="12"/>
        <v>Not Eligible</v>
      </c>
      <c r="V42" s="6" t="str">
        <f t="shared" si="15"/>
        <v/>
      </c>
      <c r="X42" s="27" t="str">
        <f t="shared" si="13"/>
        <v/>
      </c>
      <c r="Y42" t="str">
        <f t="shared" si="14"/>
        <v/>
      </c>
    </row>
    <row r="43" spans="1:25">
      <c r="A43">
        <v>540</v>
      </c>
      <c r="B43" t="s">
        <v>101</v>
      </c>
      <c r="C43" t="s">
        <v>108</v>
      </c>
      <c r="D43" t="s">
        <v>109</v>
      </c>
      <c r="E43" t="s">
        <v>80</v>
      </c>
      <c r="F43">
        <v>3</v>
      </c>
      <c r="G43">
        <v>8</v>
      </c>
      <c r="H43">
        <v>3</v>
      </c>
      <c r="I43">
        <v>8</v>
      </c>
      <c r="J43">
        <v>3</v>
      </c>
      <c r="K43">
        <v>6</v>
      </c>
      <c r="Q43" s="6">
        <f t="shared" si="8"/>
        <v>3.67</v>
      </c>
      <c r="R43" s="6">
        <f t="shared" si="9"/>
        <v>3.67</v>
      </c>
      <c r="S43" s="6">
        <f t="shared" si="10"/>
        <v>3.5</v>
      </c>
      <c r="T43" s="6" t="str">
        <f t="shared" si="11"/>
        <v/>
      </c>
      <c r="U43" t="str">
        <f t="shared" si="12"/>
        <v>Yes</v>
      </c>
      <c r="V43" s="6">
        <f t="shared" si="15"/>
        <v>3.67</v>
      </c>
      <c r="X43" s="27">
        <f t="shared" si="13"/>
        <v>3</v>
      </c>
      <c r="Y43">
        <f t="shared" si="14"/>
        <v>8</v>
      </c>
    </row>
    <row r="44" spans="1:25">
      <c r="A44">
        <v>541</v>
      </c>
      <c r="B44" t="s">
        <v>101</v>
      </c>
      <c r="C44" t="s">
        <v>110</v>
      </c>
      <c r="D44" t="s">
        <v>111</v>
      </c>
      <c r="E44" t="s">
        <v>80</v>
      </c>
      <c r="Q44" s="6" t="str">
        <f t="shared" si="8"/>
        <v/>
      </c>
      <c r="R44" s="6" t="str">
        <f t="shared" si="9"/>
        <v/>
      </c>
      <c r="S44" s="6" t="str">
        <f t="shared" si="10"/>
        <v/>
      </c>
      <c r="T44" s="6" t="str">
        <f t="shared" si="11"/>
        <v/>
      </c>
      <c r="U44" t="str">
        <f t="shared" si="12"/>
        <v>Not Eligible</v>
      </c>
      <c r="V44" s="6" t="str">
        <f t="shared" si="15"/>
        <v/>
      </c>
      <c r="X44" s="27" t="str">
        <f t="shared" si="13"/>
        <v/>
      </c>
      <c r="Y44" t="str">
        <f t="shared" si="14"/>
        <v/>
      </c>
    </row>
    <row r="45" spans="1:25">
      <c r="A45">
        <v>542</v>
      </c>
      <c r="B45" t="s">
        <v>101</v>
      </c>
      <c r="C45" t="s">
        <v>112</v>
      </c>
      <c r="D45" t="s">
        <v>113</v>
      </c>
      <c r="E45" t="s">
        <v>80</v>
      </c>
      <c r="F45">
        <v>3</v>
      </c>
      <c r="G45">
        <v>0</v>
      </c>
      <c r="H45">
        <v>3</v>
      </c>
      <c r="I45">
        <v>10</v>
      </c>
      <c r="J45">
        <v>3</v>
      </c>
      <c r="K45">
        <v>6</v>
      </c>
      <c r="L45">
        <v>3</v>
      </c>
      <c r="M45">
        <v>6</v>
      </c>
      <c r="Q45" s="6">
        <f t="shared" si="8"/>
        <v>3</v>
      </c>
      <c r="R45" s="6">
        <f t="shared" si="9"/>
        <v>3.83</v>
      </c>
      <c r="S45" s="6">
        <f t="shared" si="10"/>
        <v>3.5</v>
      </c>
      <c r="T45" s="6">
        <f t="shared" si="11"/>
        <v>3.5</v>
      </c>
      <c r="U45" t="str">
        <f t="shared" si="12"/>
        <v>Yes</v>
      </c>
      <c r="V45" s="6">
        <f t="shared" si="15"/>
        <v>3.83</v>
      </c>
      <c r="X45" s="27">
        <f t="shared" si="13"/>
        <v>3</v>
      </c>
      <c r="Y45">
        <f t="shared" si="14"/>
        <v>10</v>
      </c>
    </row>
    <row r="46" spans="1:25">
      <c r="A46">
        <v>543</v>
      </c>
      <c r="B46" t="s">
        <v>101</v>
      </c>
      <c r="C46" t="s">
        <v>114</v>
      </c>
      <c r="D46" t="s">
        <v>115</v>
      </c>
      <c r="E46" t="s">
        <v>80</v>
      </c>
      <c r="F46">
        <v>3</v>
      </c>
      <c r="G46">
        <v>6</v>
      </c>
      <c r="H46">
        <v>3</v>
      </c>
      <c r="I46">
        <v>10</v>
      </c>
      <c r="Q46" s="6">
        <f t="shared" si="8"/>
        <v>3.5</v>
      </c>
      <c r="R46" s="6">
        <f t="shared" si="9"/>
        <v>3.83</v>
      </c>
      <c r="S46" s="6" t="str">
        <f t="shared" si="10"/>
        <v/>
      </c>
      <c r="T46" s="6" t="str">
        <f t="shared" si="11"/>
        <v/>
      </c>
      <c r="U46" t="str">
        <f t="shared" si="12"/>
        <v>Yes</v>
      </c>
      <c r="V46" s="6">
        <f t="shared" si="15"/>
        <v>3.83</v>
      </c>
      <c r="X46" s="27">
        <f t="shared" si="13"/>
        <v>3</v>
      </c>
      <c r="Y46">
        <f t="shared" si="14"/>
        <v>10</v>
      </c>
    </row>
    <row r="47" spans="1:25">
      <c r="A47">
        <v>544</v>
      </c>
      <c r="B47" t="s">
        <v>101</v>
      </c>
      <c r="C47" t="s">
        <v>116</v>
      </c>
      <c r="D47" t="s">
        <v>117</v>
      </c>
      <c r="E47" t="s">
        <v>80</v>
      </c>
      <c r="F47">
        <v>3</v>
      </c>
      <c r="G47">
        <v>4</v>
      </c>
      <c r="H47">
        <v>3</v>
      </c>
      <c r="I47">
        <v>4</v>
      </c>
      <c r="J47">
        <v>3</v>
      </c>
      <c r="K47">
        <v>2</v>
      </c>
      <c r="L47">
        <v>3</v>
      </c>
      <c r="M47">
        <v>0</v>
      </c>
      <c r="Q47" s="6">
        <f t="shared" si="8"/>
        <v>3.33</v>
      </c>
      <c r="R47" s="6">
        <f t="shared" si="9"/>
        <v>3.33</v>
      </c>
      <c r="S47" s="6">
        <f t="shared" si="10"/>
        <v>3.17</v>
      </c>
      <c r="T47" s="6">
        <f t="shared" si="11"/>
        <v>3</v>
      </c>
      <c r="U47" t="str">
        <f t="shared" si="12"/>
        <v>Yes</v>
      </c>
      <c r="V47" s="6">
        <f t="shared" si="15"/>
        <v>3.33</v>
      </c>
      <c r="X47" s="27">
        <f t="shared" si="13"/>
        <v>3</v>
      </c>
      <c r="Y47">
        <f t="shared" si="14"/>
        <v>4</v>
      </c>
    </row>
    <row r="48" spans="1:25">
      <c r="A48">
        <v>545</v>
      </c>
      <c r="B48" t="s">
        <v>101</v>
      </c>
      <c r="C48" t="s">
        <v>118</v>
      </c>
      <c r="D48" t="s">
        <v>29</v>
      </c>
      <c r="E48" t="s">
        <v>80</v>
      </c>
      <c r="H48">
        <v>3</v>
      </c>
      <c r="I48">
        <v>10</v>
      </c>
      <c r="Q48" s="6" t="str">
        <f t="shared" si="8"/>
        <v/>
      </c>
      <c r="R48" s="6">
        <f t="shared" si="9"/>
        <v>3.83</v>
      </c>
      <c r="S48" s="6" t="str">
        <f t="shared" si="10"/>
        <v/>
      </c>
      <c r="T48" s="6" t="str">
        <f t="shared" si="11"/>
        <v/>
      </c>
      <c r="U48" t="str">
        <f t="shared" si="12"/>
        <v>Not Eligible</v>
      </c>
      <c r="V48" s="6" t="str">
        <f t="shared" si="15"/>
        <v/>
      </c>
      <c r="X48" s="27" t="str">
        <f t="shared" si="13"/>
        <v/>
      </c>
      <c r="Y48" t="str">
        <f t="shared" si="14"/>
        <v/>
      </c>
    </row>
    <row r="49" spans="1:25">
      <c r="A49">
        <v>546</v>
      </c>
      <c r="B49" t="s">
        <v>101</v>
      </c>
      <c r="C49" t="s">
        <v>119</v>
      </c>
      <c r="D49" t="s">
        <v>120</v>
      </c>
      <c r="E49" t="s">
        <v>80</v>
      </c>
      <c r="F49">
        <v>3</v>
      </c>
      <c r="G49">
        <v>2</v>
      </c>
      <c r="H49">
        <v>3</v>
      </c>
      <c r="I49">
        <v>0</v>
      </c>
      <c r="J49">
        <v>3</v>
      </c>
      <c r="K49">
        <v>4</v>
      </c>
      <c r="L49">
        <v>3</v>
      </c>
      <c r="M49">
        <v>4</v>
      </c>
      <c r="Q49" s="6">
        <f t="shared" si="8"/>
        <v>3.17</v>
      </c>
      <c r="R49" s="6">
        <f t="shared" si="9"/>
        <v>3</v>
      </c>
      <c r="S49" s="6">
        <f t="shared" si="10"/>
        <v>3.33</v>
      </c>
      <c r="T49" s="6">
        <f t="shared" si="11"/>
        <v>3.33</v>
      </c>
      <c r="U49" t="str">
        <f t="shared" si="12"/>
        <v>Yes</v>
      </c>
      <c r="V49" s="6">
        <f t="shared" si="15"/>
        <v>3.33</v>
      </c>
      <c r="X49" s="27">
        <f t="shared" si="13"/>
        <v>3</v>
      </c>
      <c r="Y49">
        <f t="shared" si="14"/>
        <v>4</v>
      </c>
    </row>
    <row r="50" spans="1:25">
      <c r="A50">
        <v>547</v>
      </c>
      <c r="B50" t="s">
        <v>101</v>
      </c>
      <c r="C50" t="s">
        <v>121</v>
      </c>
      <c r="D50" t="s">
        <v>122</v>
      </c>
      <c r="E50" t="s">
        <v>80</v>
      </c>
      <c r="F50">
        <v>3</v>
      </c>
      <c r="G50">
        <v>6</v>
      </c>
      <c r="J50">
        <v>3</v>
      </c>
      <c r="K50">
        <v>6</v>
      </c>
      <c r="L50">
        <v>3</v>
      </c>
      <c r="M50">
        <v>6</v>
      </c>
      <c r="Q50" s="6">
        <f t="shared" si="8"/>
        <v>3.5</v>
      </c>
      <c r="R50" s="6" t="str">
        <f t="shared" si="9"/>
        <v/>
      </c>
      <c r="S50" s="6">
        <f t="shared" si="10"/>
        <v>3.5</v>
      </c>
      <c r="T50" s="6">
        <f t="shared" si="11"/>
        <v>3.5</v>
      </c>
      <c r="U50" t="str">
        <f t="shared" si="12"/>
        <v>Yes</v>
      </c>
      <c r="V50" s="6">
        <f t="shared" si="15"/>
        <v>3.5</v>
      </c>
      <c r="X50" s="27">
        <f t="shared" si="13"/>
        <v>3</v>
      </c>
      <c r="Y50">
        <f t="shared" si="14"/>
        <v>6</v>
      </c>
    </row>
    <row r="51" spans="1:25">
      <c r="A51">
        <v>548</v>
      </c>
      <c r="B51" t="s">
        <v>101</v>
      </c>
      <c r="C51" t="s">
        <v>123</v>
      </c>
      <c r="D51" t="s">
        <v>124</v>
      </c>
      <c r="E51" t="s">
        <v>80</v>
      </c>
      <c r="J51">
        <v>3</v>
      </c>
      <c r="K51">
        <v>6</v>
      </c>
      <c r="L51">
        <v>3</v>
      </c>
      <c r="M51">
        <v>0</v>
      </c>
      <c r="Q51" s="6" t="str">
        <f t="shared" si="8"/>
        <v/>
      </c>
      <c r="R51" s="6" t="str">
        <f t="shared" si="9"/>
        <v/>
      </c>
      <c r="S51" s="6">
        <f t="shared" si="10"/>
        <v>3.5</v>
      </c>
      <c r="T51" s="6">
        <f t="shared" si="11"/>
        <v>3</v>
      </c>
      <c r="U51" t="str">
        <f t="shared" si="12"/>
        <v>Yes</v>
      </c>
      <c r="V51" s="6">
        <f t="shared" si="15"/>
        <v>3.5</v>
      </c>
      <c r="X51" s="27">
        <f t="shared" si="13"/>
        <v>3</v>
      </c>
      <c r="Y51">
        <f t="shared" si="14"/>
        <v>6</v>
      </c>
    </row>
    <row r="52" spans="1:25">
      <c r="A52">
        <v>549</v>
      </c>
      <c r="B52" t="s">
        <v>101</v>
      </c>
      <c r="C52" t="s">
        <v>125</v>
      </c>
      <c r="D52" t="s">
        <v>126</v>
      </c>
      <c r="E52" t="s">
        <v>80</v>
      </c>
      <c r="F52">
        <v>3</v>
      </c>
      <c r="G52">
        <v>8</v>
      </c>
      <c r="H52">
        <v>3</v>
      </c>
      <c r="I52">
        <v>8</v>
      </c>
      <c r="J52">
        <v>3</v>
      </c>
      <c r="K52">
        <v>6</v>
      </c>
      <c r="L52">
        <v>3</v>
      </c>
      <c r="M52">
        <v>6</v>
      </c>
      <c r="Q52" s="6">
        <f t="shared" si="8"/>
        <v>3.67</v>
      </c>
      <c r="R52" s="6">
        <f t="shared" si="9"/>
        <v>3.67</v>
      </c>
      <c r="S52" s="6">
        <f t="shared" si="10"/>
        <v>3.5</v>
      </c>
      <c r="T52" s="6">
        <f t="shared" si="11"/>
        <v>3.5</v>
      </c>
      <c r="U52" t="str">
        <f t="shared" si="12"/>
        <v>Yes</v>
      </c>
      <c r="V52" s="6">
        <f t="shared" si="15"/>
        <v>3.67</v>
      </c>
      <c r="X52" s="27">
        <f t="shared" si="13"/>
        <v>3</v>
      </c>
      <c r="Y52">
        <f t="shared" si="14"/>
        <v>8</v>
      </c>
    </row>
    <row r="53" spans="1:25">
      <c r="A53">
        <v>550</v>
      </c>
      <c r="B53" t="s">
        <v>127</v>
      </c>
      <c r="C53" t="s">
        <v>128</v>
      </c>
      <c r="D53" t="s">
        <v>129</v>
      </c>
      <c r="E53" t="s">
        <v>80</v>
      </c>
      <c r="H53">
        <v>3</v>
      </c>
      <c r="I53">
        <v>0</v>
      </c>
      <c r="Q53" s="6" t="str">
        <f t="shared" si="8"/>
        <v/>
      </c>
      <c r="R53" s="6">
        <f t="shared" si="9"/>
        <v>3</v>
      </c>
      <c r="S53" s="6" t="str">
        <f t="shared" si="10"/>
        <v/>
      </c>
      <c r="T53" s="6" t="str">
        <f t="shared" si="11"/>
        <v/>
      </c>
      <c r="U53" t="str">
        <f t="shared" si="12"/>
        <v>Not Eligible</v>
      </c>
      <c r="V53" s="6" t="str">
        <f t="shared" si="15"/>
        <v/>
      </c>
      <c r="X53" s="27" t="str">
        <f t="shared" si="13"/>
        <v/>
      </c>
      <c r="Y53" t="str">
        <f t="shared" si="14"/>
        <v/>
      </c>
    </row>
    <row r="54" spans="1:25">
      <c r="A54">
        <v>551</v>
      </c>
      <c r="B54" t="s">
        <v>127</v>
      </c>
      <c r="C54" t="s">
        <v>130</v>
      </c>
      <c r="D54" t="s">
        <v>131</v>
      </c>
      <c r="E54" t="s">
        <v>80</v>
      </c>
      <c r="F54">
        <v>3</v>
      </c>
      <c r="G54">
        <v>2</v>
      </c>
      <c r="Q54" s="6">
        <f t="shared" si="8"/>
        <v>3.17</v>
      </c>
      <c r="R54" s="6" t="str">
        <f t="shared" si="9"/>
        <v/>
      </c>
      <c r="S54" s="6" t="str">
        <f t="shared" si="10"/>
        <v/>
      </c>
      <c r="T54" s="6" t="str">
        <f t="shared" si="11"/>
        <v/>
      </c>
      <c r="U54" t="str">
        <f t="shared" si="12"/>
        <v>Not Eligible</v>
      </c>
      <c r="V54" s="6" t="str">
        <f t="shared" si="15"/>
        <v/>
      </c>
      <c r="X54" s="27" t="str">
        <f t="shared" si="13"/>
        <v/>
      </c>
      <c r="Y54" t="str">
        <f t="shared" si="14"/>
        <v/>
      </c>
    </row>
    <row r="55" spans="1:25">
      <c r="A55">
        <v>552</v>
      </c>
      <c r="B55" t="s">
        <v>127</v>
      </c>
      <c r="C55" t="s">
        <v>132</v>
      </c>
      <c r="D55" t="s">
        <v>133</v>
      </c>
      <c r="E55" t="s">
        <v>80</v>
      </c>
      <c r="H55">
        <v>3</v>
      </c>
      <c r="I55">
        <v>4</v>
      </c>
      <c r="J55">
        <v>3</v>
      </c>
      <c r="K55">
        <v>0</v>
      </c>
      <c r="L55">
        <v>3</v>
      </c>
      <c r="M55">
        <v>2</v>
      </c>
      <c r="Q55" s="6" t="str">
        <f t="shared" si="8"/>
        <v/>
      </c>
      <c r="R55" s="6">
        <f t="shared" si="9"/>
        <v>3.33</v>
      </c>
      <c r="S55" s="6">
        <f t="shared" si="10"/>
        <v>3</v>
      </c>
      <c r="T55" s="6">
        <f t="shared" si="11"/>
        <v>3.17</v>
      </c>
      <c r="U55" t="str">
        <f t="shared" si="12"/>
        <v>Yes</v>
      </c>
      <c r="V55" s="6">
        <f t="shared" si="15"/>
        <v>3.33</v>
      </c>
      <c r="X55" s="27">
        <f t="shared" si="13"/>
        <v>3</v>
      </c>
      <c r="Y55">
        <f t="shared" si="14"/>
        <v>4</v>
      </c>
    </row>
    <row r="56" spans="1:25">
      <c r="A56">
        <v>553</v>
      </c>
      <c r="B56" t="s">
        <v>127</v>
      </c>
      <c r="C56" t="s">
        <v>125</v>
      </c>
      <c r="D56" t="s">
        <v>134</v>
      </c>
      <c r="E56" t="s">
        <v>80</v>
      </c>
      <c r="Q56" s="6" t="str">
        <f t="shared" si="8"/>
        <v/>
      </c>
      <c r="R56" s="6" t="str">
        <f t="shared" si="9"/>
        <v/>
      </c>
      <c r="S56" s="6" t="str">
        <f t="shared" si="10"/>
        <v/>
      </c>
      <c r="T56" s="6" t="str">
        <f t="shared" si="11"/>
        <v/>
      </c>
      <c r="U56" t="str">
        <f t="shared" si="12"/>
        <v>Not Eligible</v>
      </c>
      <c r="V56" s="6" t="str">
        <f t="shared" si="15"/>
        <v/>
      </c>
      <c r="X56" s="27" t="str">
        <f t="shared" si="13"/>
        <v/>
      </c>
      <c r="Y56" t="str">
        <f t="shared" si="14"/>
        <v/>
      </c>
    </row>
    <row r="57" spans="1:25">
      <c r="A57">
        <v>554</v>
      </c>
      <c r="B57" t="s">
        <v>127</v>
      </c>
      <c r="C57" t="s">
        <v>135</v>
      </c>
      <c r="D57" t="s">
        <v>136</v>
      </c>
      <c r="E57" t="s">
        <v>80</v>
      </c>
      <c r="H57">
        <v>3</v>
      </c>
      <c r="I57">
        <v>0</v>
      </c>
      <c r="Q57" s="6" t="str">
        <f t="shared" si="8"/>
        <v/>
      </c>
      <c r="R57" s="6">
        <f t="shared" si="9"/>
        <v>3</v>
      </c>
      <c r="S57" s="6" t="str">
        <f t="shared" si="10"/>
        <v/>
      </c>
      <c r="T57" s="6" t="str">
        <f t="shared" si="11"/>
        <v/>
      </c>
      <c r="U57" t="str">
        <f t="shared" si="12"/>
        <v>Not Eligible</v>
      </c>
      <c r="V57" s="6" t="str">
        <f t="shared" si="15"/>
        <v/>
      </c>
      <c r="X57" s="27" t="str">
        <f t="shared" si="13"/>
        <v/>
      </c>
      <c r="Y57" t="str">
        <f t="shared" si="14"/>
        <v/>
      </c>
    </row>
    <row r="58" spans="1:25">
      <c r="A58">
        <v>555</v>
      </c>
      <c r="B58" t="s">
        <v>127</v>
      </c>
      <c r="C58" t="s">
        <v>137</v>
      </c>
      <c r="D58" t="s">
        <v>138</v>
      </c>
      <c r="E58" t="s">
        <v>80</v>
      </c>
      <c r="J58">
        <v>3</v>
      </c>
      <c r="K58">
        <v>0</v>
      </c>
      <c r="Q58" s="6" t="str">
        <f t="shared" si="8"/>
        <v/>
      </c>
      <c r="R58" s="6" t="str">
        <f t="shared" si="9"/>
        <v/>
      </c>
      <c r="S58" s="6">
        <f t="shared" si="10"/>
        <v>3</v>
      </c>
      <c r="T58" s="6" t="str">
        <f t="shared" si="11"/>
        <v/>
      </c>
      <c r="U58" t="str">
        <f t="shared" si="12"/>
        <v>Not Eligible</v>
      </c>
      <c r="V58" s="6" t="str">
        <f t="shared" si="15"/>
        <v/>
      </c>
      <c r="X58" s="27" t="str">
        <f t="shared" si="13"/>
        <v/>
      </c>
      <c r="Y58" t="str">
        <f t="shared" si="14"/>
        <v/>
      </c>
    </row>
    <row r="59" spans="1:25">
      <c r="A59">
        <v>556</v>
      </c>
      <c r="B59" t="s">
        <v>127</v>
      </c>
      <c r="C59" t="s">
        <v>139</v>
      </c>
      <c r="D59" t="s">
        <v>140</v>
      </c>
      <c r="E59" t="s">
        <v>80</v>
      </c>
      <c r="H59">
        <v>3</v>
      </c>
      <c r="I59">
        <v>8</v>
      </c>
      <c r="J59">
        <v>3</v>
      </c>
      <c r="K59">
        <v>2</v>
      </c>
      <c r="Q59" s="6" t="str">
        <f t="shared" si="8"/>
        <v/>
      </c>
      <c r="R59" s="6">
        <f t="shared" si="9"/>
        <v>3.67</v>
      </c>
      <c r="S59" s="6">
        <f t="shared" si="10"/>
        <v>3.17</v>
      </c>
      <c r="T59" s="6" t="str">
        <f t="shared" si="11"/>
        <v/>
      </c>
      <c r="U59" t="str">
        <f t="shared" si="12"/>
        <v>Yes</v>
      </c>
      <c r="V59" s="6">
        <f t="shared" si="15"/>
        <v>3.67</v>
      </c>
      <c r="X59" s="27">
        <f t="shared" si="13"/>
        <v>3</v>
      </c>
      <c r="Y59">
        <f t="shared" si="14"/>
        <v>8</v>
      </c>
    </row>
    <row r="60" spans="1:25">
      <c r="A60">
        <v>557</v>
      </c>
      <c r="B60" t="s">
        <v>127</v>
      </c>
      <c r="C60" t="s">
        <v>141</v>
      </c>
      <c r="D60" t="s">
        <v>142</v>
      </c>
      <c r="E60" t="s">
        <v>80</v>
      </c>
      <c r="Q60" s="6" t="str">
        <f t="shared" si="8"/>
        <v/>
      </c>
      <c r="R60" s="6" t="str">
        <f t="shared" si="9"/>
        <v/>
      </c>
      <c r="S60" s="6" t="str">
        <f t="shared" si="10"/>
        <v/>
      </c>
      <c r="T60" s="6" t="str">
        <f t="shared" si="11"/>
        <v/>
      </c>
      <c r="U60" t="str">
        <f t="shared" si="12"/>
        <v>Not Eligible</v>
      </c>
      <c r="V60" s="6" t="str">
        <f t="shared" si="15"/>
        <v/>
      </c>
      <c r="X60" s="27" t="str">
        <f t="shared" si="13"/>
        <v/>
      </c>
      <c r="Y60" t="str">
        <f t="shared" si="14"/>
        <v/>
      </c>
    </row>
    <row r="61" spans="1:25">
      <c r="A61">
        <v>558</v>
      </c>
      <c r="B61" t="s">
        <v>127</v>
      </c>
      <c r="C61" t="s">
        <v>143</v>
      </c>
      <c r="D61" t="s">
        <v>144</v>
      </c>
      <c r="E61" t="s">
        <v>80</v>
      </c>
      <c r="F61">
        <v>3</v>
      </c>
      <c r="G61">
        <v>0</v>
      </c>
      <c r="J61">
        <v>3</v>
      </c>
      <c r="K61">
        <v>0</v>
      </c>
      <c r="Q61" s="6">
        <f t="shared" si="8"/>
        <v>3</v>
      </c>
      <c r="R61" s="6" t="str">
        <f t="shared" si="9"/>
        <v/>
      </c>
      <c r="S61" s="6">
        <f t="shared" si="10"/>
        <v>3</v>
      </c>
      <c r="T61" s="6" t="str">
        <f t="shared" si="11"/>
        <v/>
      </c>
      <c r="U61" t="str">
        <f t="shared" si="12"/>
        <v>Yes</v>
      </c>
      <c r="V61" s="6">
        <f t="shared" si="15"/>
        <v>3</v>
      </c>
      <c r="X61" s="27">
        <f t="shared" si="13"/>
        <v>3</v>
      </c>
      <c r="Y61">
        <f t="shared" si="14"/>
        <v>0</v>
      </c>
    </row>
    <row r="62" spans="1:25">
      <c r="A62">
        <v>559</v>
      </c>
      <c r="B62" t="s">
        <v>127</v>
      </c>
      <c r="C62" t="s">
        <v>132</v>
      </c>
      <c r="D62" t="s">
        <v>145</v>
      </c>
      <c r="E62" t="s">
        <v>80</v>
      </c>
      <c r="F62">
        <v>3</v>
      </c>
      <c r="G62" s="12" t="s">
        <v>210</v>
      </c>
      <c r="J62">
        <v>3</v>
      </c>
      <c r="K62">
        <v>0</v>
      </c>
      <c r="Q62" s="6">
        <f t="shared" si="8"/>
        <v>3</v>
      </c>
      <c r="R62" s="6" t="str">
        <f t="shared" si="9"/>
        <v/>
      </c>
      <c r="S62" s="6">
        <f t="shared" si="10"/>
        <v>3</v>
      </c>
      <c r="T62" s="6" t="str">
        <f t="shared" si="11"/>
        <v/>
      </c>
      <c r="U62" t="str">
        <f t="shared" si="12"/>
        <v>Yes</v>
      </c>
      <c r="V62" s="6">
        <f t="shared" si="15"/>
        <v>3</v>
      </c>
      <c r="X62" s="27">
        <f t="shared" si="13"/>
        <v>3</v>
      </c>
      <c r="Y62">
        <f t="shared" si="14"/>
        <v>0</v>
      </c>
    </row>
    <row r="63" spans="1:25">
      <c r="A63">
        <v>560</v>
      </c>
      <c r="B63" t="s">
        <v>127</v>
      </c>
      <c r="C63" t="s">
        <v>146</v>
      </c>
      <c r="D63" t="s">
        <v>147</v>
      </c>
      <c r="E63" t="s">
        <v>80</v>
      </c>
      <c r="F63">
        <v>3</v>
      </c>
      <c r="G63">
        <v>6</v>
      </c>
      <c r="Q63" s="6">
        <f t="shared" si="8"/>
        <v>3.5</v>
      </c>
      <c r="R63" s="6" t="str">
        <f t="shared" si="9"/>
        <v/>
      </c>
      <c r="S63" s="6" t="str">
        <f t="shared" si="10"/>
        <v/>
      </c>
      <c r="T63" s="6" t="str">
        <f t="shared" si="11"/>
        <v/>
      </c>
      <c r="U63" t="str">
        <f t="shared" si="12"/>
        <v>Not Eligible</v>
      </c>
      <c r="V63" s="6" t="str">
        <f t="shared" si="15"/>
        <v/>
      </c>
      <c r="X63" s="27" t="str">
        <f t="shared" si="13"/>
        <v/>
      </c>
      <c r="Y63" t="str">
        <f t="shared" si="14"/>
        <v/>
      </c>
    </row>
    <row r="64" spans="1:25">
      <c r="A64">
        <v>561</v>
      </c>
      <c r="B64" t="s">
        <v>127</v>
      </c>
      <c r="C64" t="s">
        <v>148</v>
      </c>
      <c r="D64" t="s">
        <v>60</v>
      </c>
      <c r="E64" t="s">
        <v>80</v>
      </c>
      <c r="G64" s="12"/>
      <c r="Q64" s="6" t="str">
        <f t="shared" si="8"/>
        <v/>
      </c>
      <c r="R64" s="6" t="str">
        <f t="shared" si="9"/>
        <v/>
      </c>
      <c r="S64" s="6" t="str">
        <f t="shared" si="10"/>
        <v/>
      </c>
      <c r="T64" s="6" t="str">
        <f t="shared" si="11"/>
        <v/>
      </c>
      <c r="U64" t="str">
        <f t="shared" si="12"/>
        <v>Not Eligible</v>
      </c>
      <c r="V64" s="6" t="str">
        <f t="shared" si="15"/>
        <v/>
      </c>
      <c r="X64" s="27" t="str">
        <f t="shared" si="13"/>
        <v/>
      </c>
      <c r="Y64" t="str">
        <f t="shared" si="14"/>
        <v/>
      </c>
    </row>
    <row r="65" spans="1:25">
      <c r="A65">
        <v>562</v>
      </c>
      <c r="B65" t="s">
        <v>127</v>
      </c>
      <c r="C65" t="s">
        <v>149</v>
      </c>
      <c r="D65" t="s">
        <v>150</v>
      </c>
      <c r="E65" t="s">
        <v>80</v>
      </c>
      <c r="H65">
        <v>3</v>
      </c>
      <c r="I65">
        <v>0</v>
      </c>
      <c r="J65">
        <v>3</v>
      </c>
      <c r="K65">
        <v>0</v>
      </c>
      <c r="Q65" s="6" t="str">
        <f t="shared" si="8"/>
        <v/>
      </c>
      <c r="R65" s="6">
        <f t="shared" si="9"/>
        <v>3</v>
      </c>
      <c r="S65" s="6">
        <f t="shared" si="10"/>
        <v>3</v>
      </c>
      <c r="T65" s="6" t="str">
        <f t="shared" si="11"/>
        <v/>
      </c>
      <c r="U65" t="str">
        <f t="shared" si="12"/>
        <v>Yes</v>
      </c>
      <c r="V65" s="6">
        <f t="shared" si="15"/>
        <v>3</v>
      </c>
      <c r="X65" s="27">
        <f t="shared" si="13"/>
        <v>3</v>
      </c>
      <c r="Y65">
        <f t="shared" si="14"/>
        <v>0</v>
      </c>
    </row>
    <row r="66" spans="1:25">
      <c r="A66">
        <v>563</v>
      </c>
      <c r="B66" t="s">
        <v>151</v>
      </c>
      <c r="C66" t="s">
        <v>152</v>
      </c>
      <c r="D66" t="s">
        <v>153</v>
      </c>
      <c r="E66" t="s">
        <v>80</v>
      </c>
      <c r="F66">
        <v>3</v>
      </c>
      <c r="G66">
        <v>6</v>
      </c>
      <c r="Q66" s="6">
        <f t="shared" si="8"/>
        <v>3.5</v>
      </c>
      <c r="R66" s="6" t="str">
        <f t="shared" si="9"/>
        <v/>
      </c>
      <c r="S66" s="6" t="str">
        <f t="shared" si="10"/>
        <v/>
      </c>
      <c r="T66" s="6" t="str">
        <f t="shared" si="11"/>
        <v/>
      </c>
      <c r="U66" t="str">
        <f t="shared" si="12"/>
        <v>Not Eligible</v>
      </c>
      <c r="V66" s="6" t="str">
        <f t="shared" si="15"/>
        <v/>
      </c>
      <c r="X66" s="27" t="str">
        <f t="shared" si="13"/>
        <v/>
      </c>
      <c r="Y66" t="str">
        <f t="shared" si="14"/>
        <v/>
      </c>
    </row>
    <row r="67" spans="1:25">
      <c r="A67">
        <v>564</v>
      </c>
      <c r="B67" t="s">
        <v>151</v>
      </c>
      <c r="C67" t="s">
        <v>154</v>
      </c>
      <c r="D67" t="s">
        <v>155</v>
      </c>
      <c r="E67" t="s">
        <v>80</v>
      </c>
      <c r="Q67" s="6" t="str">
        <f t="shared" ref="Q67:Q77" si="16">IF(F67+(G67/12)=0,"",ROUND(F67+(G67/12),2))</f>
        <v/>
      </c>
      <c r="R67" s="6" t="str">
        <f t="shared" ref="R67:R77" si="17">IF(H67+(I67/12)=0,"",ROUND(H67+(I67/12),2))</f>
        <v/>
      </c>
      <c r="S67" s="6" t="str">
        <f t="shared" ref="S67:S77" si="18">IF(J67+(K67/12)=0,"",ROUND(J67+(K67/12),2))</f>
        <v/>
      </c>
      <c r="T67" s="6" t="str">
        <f t="shared" ref="T67:T77" si="19">IF(L67+(M67/12)=0,"",ROUND(L67+(M67/12),2))</f>
        <v/>
      </c>
      <c r="U67" t="str">
        <f t="shared" ref="U67:U77" si="20">IF(COUNT(Q67:T67)&lt;2,"Not Eligible","Yes")</f>
        <v>Not Eligible</v>
      </c>
      <c r="V67" s="6" t="str">
        <f t="shared" si="15"/>
        <v/>
      </c>
      <c r="X67" s="27" t="str">
        <f t="shared" ref="X67:X77" si="21">IF(V67="","",ROUNDDOWN(V67,0))</f>
        <v/>
      </c>
      <c r="Y67" t="str">
        <f t="shared" ref="Y67:Y77" si="22">IF(V67="","",ROUND((V67-X67)*12,0))</f>
        <v/>
      </c>
    </row>
    <row r="68" spans="1:25">
      <c r="A68">
        <v>565</v>
      </c>
      <c r="B68" t="s">
        <v>151</v>
      </c>
      <c r="C68" t="s">
        <v>81</v>
      </c>
      <c r="D68" t="s">
        <v>156</v>
      </c>
      <c r="E68" t="s">
        <v>80</v>
      </c>
      <c r="Q68" s="6" t="str">
        <f t="shared" si="16"/>
        <v/>
      </c>
      <c r="R68" s="6" t="str">
        <f t="shared" si="17"/>
        <v/>
      </c>
      <c r="S68" s="6" t="str">
        <f t="shared" si="18"/>
        <v/>
      </c>
      <c r="T68" s="6" t="str">
        <f t="shared" si="19"/>
        <v/>
      </c>
      <c r="U68" t="str">
        <f t="shared" si="20"/>
        <v>Not Eligible</v>
      </c>
      <c r="V68" s="6" t="str">
        <f t="shared" ref="V68:V77" si="23">IF(U68="Yes",MAX(Q68:T68),"")</f>
        <v/>
      </c>
      <c r="X68" s="27" t="str">
        <f t="shared" si="21"/>
        <v/>
      </c>
      <c r="Y68" t="str">
        <f t="shared" si="22"/>
        <v/>
      </c>
    </row>
    <row r="69" spans="1:25">
      <c r="A69">
        <v>566</v>
      </c>
      <c r="B69" t="s">
        <v>151</v>
      </c>
      <c r="C69" t="s">
        <v>157</v>
      </c>
      <c r="D69" t="s">
        <v>158</v>
      </c>
      <c r="E69" t="s">
        <v>80</v>
      </c>
      <c r="F69">
        <v>3</v>
      </c>
      <c r="G69">
        <v>0</v>
      </c>
      <c r="H69">
        <v>3</v>
      </c>
      <c r="I69">
        <v>2</v>
      </c>
      <c r="J69">
        <v>3</v>
      </c>
      <c r="K69">
        <v>4</v>
      </c>
      <c r="L69">
        <v>3</v>
      </c>
      <c r="M69">
        <v>2</v>
      </c>
      <c r="Q69" s="6">
        <f t="shared" si="16"/>
        <v>3</v>
      </c>
      <c r="R69" s="6">
        <f t="shared" si="17"/>
        <v>3.17</v>
      </c>
      <c r="S69" s="6">
        <f t="shared" si="18"/>
        <v>3.33</v>
      </c>
      <c r="T69" s="6">
        <f t="shared" si="19"/>
        <v>3.17</v>
      </c>
      <c r="U69" t="str">
        <f t="shared" si="20"/>
        <v>Yes</v>
      </c>
      <c r="V69" s="6">
        <f t="shared" si="23"/>
        <v>3.33</v>
      </c>
      <c r="X69" s="27">
        <f t="shared" si="21"/>
        <v>3</v>
      </c>
      <c r="Y69">
        <f t="shared" si="22"/>
        <v>4</v>
      </c>
    </row>
    <row r="70" spans="1:25">
      <c r="A70">
        <v>567</v>
      </c>
      <c r="B70" t="s">
        <v>151</v>
      </c>
      <c r="C70" t="s">
        <v>159</v>
      </c>
      <c r="D70" t="s">
        <v>160</v>
      </c>
      <c r="E70" t="s">
        <v>80</v>
      </c>
      <c r="Q70" s="6" t="str">
        <f t="shared" si="16"/>
        <v/>
      </c>
      <c r="R70" s="6" t="str">
        <f t="shared" si="17"/>
        <v/>
      </c>
      <c r="S70" s="6" t="str">
        <f t="shared" si="18"/>
        <v/>
      </c>
      <c r="T70" s="6" t="str">
        <f t="shared" si="19"/>
        <v/>
      </c>
      <c r="U70" t="str">
        <f t="shared" si="20"/>
        <v>Not Eligible</v>
      </c>
      <c r="V70" s="6" t="str">
        <f t="shared" si="23"/>
        <v/>
      </c>
      <c r="X70" s="27" t="str">
        <f t="shared" si="21"/>
        <v/>
      </c>
      <c r="Y70" t="str">
        <f t="shared" si="22"/>
        <v/>
      </c>
    </row>
    <row r="71" spans="1:25">
      <c r="A71">
        <v>568</v>
      </c>
      <c r="B71" t="s">
        <v>151</v>
      </c>
      <c r="C71" t="s">
        <v>85</v>
      </c>
      <c r="D71" t="s">
        <v>161</v>
      </c>
      <c r="E71" t="s">
        <v>80</v>
      </c>
      <c r="F71">
        <v>3</v>
      </c>
      <c r="G71">
        <v>4</v>
      </c>
      <c r="H71">
        <v>3</v>
      </c>
      <c r="I71">
        <v>8</v>
      </c>
      <c r="J71">
        <v>3</v>
      </c>
      <c r="K71">
        <v>8</v>
      </c>
      <c r="Q71" s="6">
        <f t="shared" si="16"/>
        <v>3.33</v>
      </c>
      <c r="R71" s="6">
        <f t="shared" si="17"/>
        <v>3.67</v>
      </c>
      <c r="S71" s="6">
        <f t="shared" si="18"/>
        <v>3.67</v>
      </c>
      <c r="T71" s="6" t="str">
        <f t="shared" si="19"/>
        <v/>
      </c>
      <c r="U71" t="str">
        <f t="shared" si="20"/>
        <v>Yes</v>
      </c>
      <c r="V71" s="6">
        <f t="shared" si="23"/>
        <v>3.67</v>
      </c>
      <c r="X71" s="27">
        <f t="shared" si="21"/>
        <v>3</v>
      </c>
      <c r="Y71">
        <f t="shared" si="22"/>
        <v>8</v>
      </c>
    </row>
    <row r="72" spans="1:25">
      <c r="A72">
        <v>569</v>
      </c>
      <c r="B72" t="s">
        <v>151</v>
      </c>
      <c r="C72" t="s">
        <v>162</v>
      </c>
      <c r="D72" t="s">
        <v>163</v>
      </c>
      <c r="E72" t="s">
        <v>80</v>
      </c>
      <c r="F72">
        <v>3</v>
      </c>
      <c r="G72">
        <v>4</v>
      </c>
      <c r="H72">
        <v>3</v>
      </c>
      <c r="I72">
        <v>0</v>
      </c>
      <c r="J72">
        <v>3</v>
      </c>
      <c r="K72">
        <v>8</v>
      </c>
      <c r="Q72" s="6">
        <f t="shared" si="16"/>
        <v>3.33</v>
      </c>
      <c r="R72" s="6">
        <f t="shared" si="17"/>
        <v>3</v>
      </c>
      <c r="S72" s="6">
        <f t="shared" si="18"/>
        <v>3.67</v>
      </c>
      <c r="T72" s="6" t="str">
        <f t="shared" si="19"/>
        <v/>
      </c>
      <c r="U72" t="str">
        <f t="shared" si="20"/>
        <v>Yes</v>
      </c>
      <c r="V72" s="6">
        <f t="shared" si="23"/>
        <v>3.67</v>
      </c>
      <c r="X72" s="27">
        <f t="shared" si="21"/>
        <v>3</v>
      </c>
      <c r="Y72">
        <f t="shared" si="22"/>
        <v>8</v>
      </c>
    </row>
    <row r="73" spans="1:25">
      <c r="A73">
        <v>570</v>
      </c>
      <c r="B73" t="s">
        <v>151</v>
      </c>
      <c r="C73" t="s">
        <v>164</v>
      </c>
      <c r="D73" t="s">
        <v>109</v>
      </c>
      <c r="E73" t="s">
        <v>80</v>
      </c>
      <c r="H73">
        <v>3</v>
      </c>
      <c r="I73">
        <v>4</v>
      </c>
      <c r="J73">
        <v>3</v>
      </c>
      <c r="K73">
        <v>6</v>
      </c>
      <c r="L73">
        <v>3</v>
      </c>
      <c r="M73">
        <v>2</v>
      </c>
      <c r="Q73" s="6" t="str">
        <f t="shared" si="16"/>
        <v/>
      </c>
      <c r="R73" s="6">
        <f t="shared" si="17"/>
        <v>3.33</v>
      </c>
      <c r="S73" s="6">
        <f t="shared" si="18"/>
        <v>3.5</v>
      </c>
      <c r="T73" s="6">
        <f t="shared" si="19"/>
        <v>3.17</v>
      </c>
      <c r="U73" t="str">
        <f t="shared" si="20"/>
        <v>Yes</v>
      </c>
      <c r="V73" s="6">
        <f t="shared" si="23"/>
        <v>3.5</v>
      </c>
      <c r="X73" s="27">
        <f t="shared" si="21"/>
        <v>3</v>
      </c>
      <c r="Y73">
        <f t="shared" si="22"/>
        <v>6</v>
      </c>
    </row>
    <row r="74" spans="1:25">
      <c r="A74">
        <v>571</v>
      </c>
      <c r="B74" t="s">
        <v>151</v>
      </c>
      <c r="C74" t="s">
        <v>165</v>
      </c>
      <c r="D74" t="s">
        <v>166</v>
      </c>
      <c r="E74" t="s">
        <v>80</v>
      </c>
      <c r="F74">
        <v>3</v>
      </c>
      <c r="G74">
        <v>2</v>
      </c>
      <c r="H74">
        <v>3</v>
      </c>
      <c r="I74">
        <v>0</v>
      </c>
      <c r="J74">
        <v>3</v>
      </c>
      <c r="K74">
        <v>4</v>
      </c>
      <c r="Q74" s="6">
        <f t="shared" si="16"/>
        <v>3.17</v>
      </c>
      <c r="R74" s="6">
        <f t="shared" si="17"/>
        <v>3</v>
      </c>
      <c r="S74" s="6">
        <f t="shared" si="18"/>
        <v>3.33</v>
      </c>
      <c r="T74" s="6" t="str">
        <f t="shared" si="19"/>
        <v/>
      </c>
      <c r="U74" t="str">
        <f t="shared" si="20"/>
        <v>Yes</v>
      </c>
      <c r="V74" s="6">
        <f t="shared" si="23"/>
        <v>3.33</v>
      </c>
      <c r="X74" s="27">
        <f t="shared" si="21"/>
        <v>3</v>
      </c>
      <c r="Y74">
        <f t="shared" si="22"/>
        <v>4</v>
      </c>
    </row>
    <row r="75" spans="1:25">
      <c r="A75">
        <v>572</v>
      </c>
      <c r="B75" t="s">
        <v>151</v>
      </c>
      <c r="C75" t="s">
        <v>167</v>
      </c>
      <c r="D75" t="s">
        <v>168</v>
      </c>
      <c r="E75" t="s">
        <v>80</v>
      </c>
      <c r="F75">
        <v>3</v>
      </c>
      <c r="G75">
        <v>6</v>
      </c>
      <c r="H75">
        <v>3</v>
      </c>
      <c r="I75">
        <v>10</v>
      </c>
      <c r="L75">
        <v>3</v>
      </c>
      <c r="M75">
        <v>8</v>
      </c>
      <c r="Q75" s="6">
        <f t="shared" si="16"/>
        <v>3.5</v>
      </c>
      <c r="R75" s="6">
        <f t="shared" si="17"/>
        <v>3.83</v>
      </c>
      <c r="S75" s="6" t="str">
        <f t="shared" si="18"/>
        <v/>
      </c>
      <c r="T75" s="6">
        <f t="shared" si="19"/>
        <v>3.67</v>
      </c>
      <c r="U75" t="str">
        <f t="shared" si="20"/>
        <v>Yes</v>
      </c>
      <c r="V75" s="6">
        <f t="shared" si="23"/>
        <v>3.83</v>
      </c>
      <c r="X75" s="27">
        <f t="shared" si="21"/>
        <v>3</v>
      </c>
      <c r="Y75">
        <f t="shared" si="22"/>
        <v>10</v>
      </c>
    </row>
    <row r="76" spans="1:25">
      <c r="A76">
        <v>573</v>
      </c>
      <c r="B76" t="s">
        <v>151</v>
      </c>
      <c r="C76" t="s">
        <v>169</v>
      </c>
      <c r="D76" t="s">
        <v>170</v>
      </c>
      <c r="E76" t="s">
        <v>80</v>
      </c>
      <c r="F76">
        <v>3</v>
      </c>
      <c r="G76">
        <v>2</v>
      </c>
      <c r="Q76" s="6">
        <f t="shared" si="16"/>
        <v>3.17</v>
      </c>
      <c r="R76" s="6" t="str">
        <f t="shared" si="17"/>
        <v/>
      </c>
      <c r="S76" s="6" t="str">
        <f t="shared" si="18"/>
        <v/>
      </c>
      <c r="T76" s="6" t="str">
        <f t="shared" si="19"/>
        <v/>
      </c>
      <c r="U76" t="str">
        <f t="shared" si="20"/>
        <v>Not Eligible</v>
      </c>
      <c r="V76" s="6" t="str">
        <f t="shared" si="23"/>
        <v/>
      </c>
      <c r="X76" s="27" t="str">
        <f t="shared" si="21"/>
        <v/>
      </c>
      <c r="Y76" t="str">
        <f t="shared" si="22"/>
        <v/>
      </c>
    </row>
    <row r="77" spans="1:25">
      <c r="A77">
        <v>574</v>
      </c>
      <c r="B77" t="s">
        <v>151</v>
      </c>
      <c r="C77" t="s">
        <v>171</v>
      </c>
      <c r="D77" t="s">
        <v>172</v>
      </c>
      <c r="E77" t="s">
        <v>80</v>
      </c>
      <c r="J77">
        <v>3</v>
      </c>
      <c r="K77">
        <v>2</v>
      </c>
      <c r="L77">
        <v>3</v>
      </c>
      <c r="M77">
        <v>2</v>
      </c>
      <c r="Q77" s="6" t="str">
        <f t="shared" si="16"/>
        <v/>
      </c>
      <c r="R77" s="6" t="str">
        <f t="shared" si="17"/>
        <v/>
      </c>
      <c r="S77" s="6">
        <f t="shared" si="18"/>
        <v>3.17</v>
      </c>
      <c r="T77" s="6">
        <f t="shared" si="19"/>
        <v>3.17</v>
      </c>
      <c r="U77" t="str">
        <f t="shared" si="20"/>
        <v>Yes</v>
      </c>
      <c r="V77" s="6">
        <f t="shared" si="23"/>
        <v>3.17</v>
      </c>
      <c r="X77" s="27">
        <f t="shared" si="21"/>
        <v>3</v>
      </c>
      <c r="Y77">
        <f t="shared" si="22"/>
        <v>2</v>
      </c>
    </row>
  </sheetData>
  <autoFilter ref="A2:Y77">
    <filterColumn colId="23" showButton="0"/>
    <sortState ref="A3:Y77">
      <sortCondition ref="A2:A77"/>
    </sortState>
  </autoFilter>
  <mergeCells count="5">
    <mergeCell ref="F1:G1"/>
    <mergeCell ref="H1:I1"/>
    <mergeCell ref="J1:K1"/>
    <mergeCell ref="L1:M1"/>
    <mergeCell ref="X2:Y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T92"/>
  <sheetViews>
    <sheetView workbookViewId="0">
      <selection activeCell="D22" sqref="D22"/>
    </sheetView>
  </sheetViews>
  <sheetFormatPr defaultRowHeight="15"/>
  <cols>
    <col min="1" max="1" width="12.140625" bestFit="1" customWidth="1"/>
    <col min="2" max="2" width="10.5703125" bestFit="1" customWidth="1"/>
    <col min="3" max="3" width="11.7109375" style="17" bestFit="1" customWidth="1"/>
    <col min="4" max="4" width="8.5703125" bestFit="1" customWidth="1"/>
    <col min="5" max="5" width="6.7109375" style="1" bestFit="1" customWidth="1"/>
    <col min="6" max="7" width="5.7109375" bestFit="1" customWidth="1"/>
    <col min="8" max="8" width="22.5703125" bestFit="1" customWidth="1"/>
    <col min="9" max="10" width="10.85546875" bestFit="1" customWidth="1"/>
    <col min="11" max="11" width="8.5703125" bestFit="1" customWidth="1"/>
    <col min="12" max="12" width="6.7109375" bestFit="1" customWidth="1"/>
    <col min="13" max="13" width="5.7109375" style="1" bestFit="1" customWidth="1"/>
    <col min="14" max="14" width="19.140625" bestFit="1" customWidth="1"/>
    <col min="15" max="15" width="5.7109375" bestFit="1" customWidth="1"/>
  </cols>
  <sheetData>
    <row r="2" spans="1:20">
      <c r="A2" s="40" t="s">
        <v>177</v>
      </c>
      <c r="B2" s="40"/>
      <c r="C2" s="40"/>
      <c r="D2" s="40"/>
      <c r="E2" s="40"/>
      <c r="H2" s="41" t="s">
        <v>178</v>
      </c>
      <c r="I2" s="41"/>
      <c r="J2" s="41"/>
      <c r="K2" s="41"/>
      <c r="L2" s="41"/>
    </row>
    <row r="3" spans="1:20">
      <c r="A3" s="2" t="s">
        <v>1</v>
      </c>
      <c r="B3" s="2" t="s">
        <v>2</v>
      </c>
      <c r="C3" s="2" t="s">
        <v>3</v>
      </c>
      <c r="D3" s="3" t="s">
        <v>173</v>
      </c>
      <c r="E3" s="4" t="s">
        <v>174</v>
      </c>
      <c r="H3" s="2" t="s">
        <v>1</v>
      </c>
      <c r="I3" s="2" t="s">
        <v>2</v>
      </c>
      <c r="J3" s="2" t="s">
        <v>3</v>
      </c>
      <c r="K3" s="3" t="s">
        <v>173</v>
      </c>
      <c r="L3" s="4" t="s">
        <v>174</v>
      </c>
      <c r="M3"/>
    </row>
    <row r="4" spans="1:20">
      <c r="A4" t="s">
        <v>78</v>
      </c>
      <c r="B4" t="s">
        <v>89</v>
      </c>
      <c r="C4" t="s">
        <v>90</v>
      </c>
      <c r="D4" s="6">
        <v>8.9499999999999993</v>
      </c>
      <c r="E4" s="7">
        <v>1</v>
      </c>
      <c r="H4" t="s">
        <v>17</v>
      </c>
      <c r="I4" t="s">
        <v>24</v>
      </c>
      <c r="J4" t="s">
        <v>25</v>
      </c>
      <c r="K4" s="6">
        <v>9.84</v>
      </c>
      <c r="L4" s="7">
        <v>1</v>
      </c>
      <c r="M4"/>
    </row>
    <row r="5" spans="1:20">
      <c r="A5" t="s">
        <v>127</v>
      </c>
      <c r="B5" t="s">
        <v>146</v>
      </c>
      <c r="C5" t="s">
        <v>147</v>
      </c>
      <c r="D5" s="6">
        <v>8.9499999999999993</v>
      </c>
      <c r="E5" s="7">
        <v>1</v>
      </c>
      <c r="H5" t="s">
        <v>61</v>
      </c>
      <c r="I5" t="s">
        <v>76</v>
      </c>
      <c r="J5" t="s">
        <v>77</v>
      </c>
      <c r="K5" s="6">
        <v>10.19</v>
      </c>
      <c r="L5" s="7">
        <v>2</v>
      </c>
      <c r="M5"/>
    </row>
    <row r="6" spans="1:20">
      <c r="A6" t="s">
        <v>151</v>
      </c>
      <c r="B6" t="s">
        <v>164</v>
      </c>
      <c r="C6" t="s">
        <v>109</v>
      </c>
      <c r="D6" s="6">
        <v>9.77</v>
      </c>
      <c r="E6" s="7">
        <v>3</v>
      </c>
      <c r="H6" t="s">
        <v>17</v>
      </c>
      <c r="I6" t="s">
        <v>30</v>
      </c>
      <c r="J6" t="s">
        <v>31</v>
      </c>
      <c r="K6" s="6">
        <v>10.3</v>
      </c>
      <c r="L6" s="7">
        <v>3</v>
      </c>
      <c r="M6"/>
      <c r="S6" s="8"/>
      <c r="T6" s="7"/>
    </row>
    <row r="7" spans="1:20">
      <c r="A7" t="s">
        <v>101</v>
      </c>
      <c r="B7" t="s">
        <v>108</v>
      </c>
      <c r="C7" t="s">
        <v>109</v>
      </c>
      <c r="D7" s="6">
        <v>9.7899999999999991</v>
      </c>
      <c r="E7" s="7">
        <v>4</v>
      </c>
      <c r="H7" t="s">
        <v>38</v>
      </c>
      <c r="I7" t="s">
        <v>53</v>
      </c>
      <c r="J7" t="s">
        <v>54</v>
      </c>
      <c r="K7" s="6">
        <v>10.3</v>
      </c>
      <c r="L7" s="7">
        <v>4</v>
      </c>
      <c r="M7"/>
    </row>
    <row r="8" spans="1:20">
      <c r="A8" t="s">
        <v>101</v>
      </c>
      <c r="B8" t="s">
        <v>112</v>
      </c>
      <c r="C8" t="s">
        <v>113</v>
      </c>
      <c r="D8" s="6">
        <v>10.039999999999999</v>
      </c>
      <c r="E8" s="7">
        <v>5</v>
      </c>
      <c r="H8" t="s">
        <v>17</v>
      </c>
      <c r="I8" t="s">
        <v>22</v>
      </c>
      <c r="J8" t="s">
        <v>23</v>
      </c>
      <c r="K8" s="6">
        <v>10.41</v>
      </c>
      <c r="L8" s="7">
        <v>5</v>
      </c>
      <c r="M8"/>
    </row>
    <row r="9" spans="1:20">
      <c r="A9" t="s">
        <v>151</v>
      </c>
      <c r="B9" t="s">
        <v>162</v>
      </c>
      <c r="C9" t="s">
        <v>163</v>
      </c>
      <c r="D9" s="6">
        <v>10.07</v>
      </c>
      <c r="E9" s="7">
        <v>6</v>
      </c>
      <c r="H9" t="s">
        <v>61</v>
      </c>
      <c r="I9" t="s">
        <v>74</v>
      </c>
      <c r="J9" t="s">
        <v>75</v>
      </c>
      <c r="K9" s="6">
        <v>10.44</v>
      </c>
      <c r="L9" s="7">
        <v>6</v>
      </c>
      <c r="M9"/>
    </row>
    <row r="10" spans="1:20">
      <c r="A10" t="s">
        <v>127</v>
      </c>
      <c r="B10" t="s">
        <v>130</v>
      </c>
      <c r="C10" t="s">
        <v>131</v>
      </c>
      <c r="D10" s="6">
        <v>10.130000000000001</v>
      </c>
      <c r="E10" s="7">
        <v>7</v>
      </c>
      <c r="H10" t="s">
        <v>17</v>
      </c>
      <c r="I10" t="s">
        <v>32</v>
      </c>
      <c r="J10" t="s">
        <v>33</v>
      </c>
      <c r="K10" s="6">
        <v>10.5</v>
      </c>
      <c r="L10" s="7">
        <v>7</v>
      </c>
      <c r="M10"/>
    </row>
    <row r="11" spans="1:20">
      <c r="A11" t="s">
        <v>151</v>
      </c>
      <c r="B11" t="s">
        <v>157</v>
      </c>
      <c r="C11" t="s">
        <v>158</v>
      </c>
      <c r="D11" s="6">
        <v>10.210000000000001</v>
      </c>
      <c r="E11" s="7">
        <v>8</v>
      </c>
      <c r="H11" t="s">
        <v>61</v>
      </c>
      <c r="I11" t="s">
        <v>72</v>
      </c>
      <c r="J11" t="s">
        <v>73</v>
      </c>
      <c r="K11" s="6">
        <v>10.58</v>
      </c>
      <c r="L11" s="7">
        <v>8</v>
      </c>
      <c r="M11"/>
    </row>
    <row r="12" spans="1:20">
      <c r="A12" t="s">
        <v>101</v>
      </c>
      <c r="B12" t="s">
        <v>114</v>
      </c>
      <c r="C12" t="s">
        <v>115</v>
      </c>
      <c r="D12" s="6">
        <v>10.25</v>
      </c>
      <c r="E12" s="7">
        <v>9</v>
      </c>
      <c r="H12" t="s">
        <v>38</v>
      </c>
      <c r="I12" t="s">
        <v>58</v>
      </c>
      <c r="J12" t="s">
        <v>59</v>
      </c>
      <c r="K12" s="6">
        <v>10.59</v>
      </c>
      <c r="L12" s="7">
        <v>9</v>
      </c>
      <c r="M12"/>
    </row>
    <row r="13" spans="1:20">
      <c r="A13" t="s">
        <v>101</v>
      </c>
      <c r="B13" t="s">
        <v>121</v>
      </c>
      <c r="C13" t="s">
        <v>122</v>
      </c>
      <c r="D13" s="6">
        <v>10.32</v>
      </c>
      <c r="E13" s="7">
        <v>10</v>
      </c>
      <c r="H13" t="s">
        <v>61</v>
      </c>
      <c r="I13" t="s">
        <v>64</v>
      </c>
      <c r="J13" t="s">
        <v>65</v>
      </c>
      <c r="K13" s="6">
        <v>10.66</v>
      </c>
      <c r="L13" s="7">
        <v>10</v>
      </c>
      <c r="M13"/>
    </row>
    <row r="15" spans="1:20">
      <c r="A15" s="40" t="s">
        <v>179</v>
      </c>
      <c r="B15" s="40"/>
      <c r="C15" s="40"/>
      <c r="D15" s="40"/>
      <c r="E15" s="40"/>
      <c r="H15" s="41" t="s">
        <v>180</v>
      </c>
      <c r="I15" s="41"/>
      <c r="J15" s="41"/>
      <c r="K15" s="41"/>
      <c r="L15" s="41"/>
      <c r="M15"/>
    </row>
    <row r="16" spans="1:20">
      <c r="A16" s="2" t="s">
        <v>1</v>
      </c>
      <c r="B16" s="2" t="s">
        <v>2</v>
      </c>
      <c r="C16" s="2" t="s">
        <v>3</v>
      </c>
      <c r="D16" s="3" t="s">
        <v>173</v>
      </c>
      <c r="E16" s="4" t="s">
        <v>174</v>
      </c>
      <c r="H16" s="2" t="s">
        <v>1</v>
      </c>
      <c r="I16" s="2" t="s">
        <v>2</v>
      </c>
      <c r="J16" s="2" t="s">
        <v>3</v>
      </c>
      <c r="K16" s="3" t="s">
        <v>173</v>
      </c>
      <c r="L16" s="4" t="s">
        <v>174</v>
      </c>
      <c r="M16"/>
    </row>
    <row r="17" spans="1:13">
      <c r="A17" t="s">
        <v>101</v>
      </c>
      <c r="B17" t="s">
        <v>114</v>
      </c>
      <c r="C17" t="s">
        <v>115</v>
      </c>
      <c r="D17" s="6">
        <v>15.27</v>
      </c>
      <c r="E17" s="7">
        <v>1</v>
      </c>
      <c r="H17" t="s">
        <v>17</v>
      </c>
      <c r="I17" t="s">
        <v>24</v>
      </c>
      <c r="J17" t="s">
        <v>25</v>
      </c>
      <c r="K17" s="6">
        <v>15.89</v>
      </c>
      <c r="L17" s="7">
        <v>1</v>
      </c>
      <c r="M17"/>
    </row>
    <row r="18" spans="1:13">
      <c r="A18" t="s">
        <v>127</v>
      </c>
      <c r="B18" t="s">
        <v>146</v>
      </c>
      <c r="C18" t="s">
        <v>147</v>
      </c>
      <c r="D18" s="6">
        <v>15.6</v>
      </c>
      <c r="E18" s="7">
        <v>2</v>
      </c>
      <c r="H18" t="s">
        <v>17</v>
      </c>
      <c r="I18" t="s">
        <v>30</v>
      </c>
      <c r="J18" t="s">
        <v>31</v>
      </c>
      <c r="K18" s="6">
        <v>16</v>
      </c>
      <c r="L18" s="7">
        <v>2</v>
      </c>
      <c r="M18"/>
    </row>
    <row r="19" spans="1:13">
      <c r="A19" t="s">
        <v>127</v>
      </c>
      <c r="B19" t="s">
        <v>130</v>
      </c>
      <c r="C19" t="s">
        <v>131</v>
      </c>
      <c r="D19" s="6">
        <v>15.96</v>
      </c>
      <c r="E19" s="7">
        <v>3</v>
      </c>
      <c r="H19" t="s">
        <v>17</v>
      </c>
      <c r="I19" t="s">
        <v>32</v>
      </c>
      <c r="J19" t="s">
        <v>33</v>
      </c>
      <c r="K19" s="6">
        <v>16.18</v>
      </c>
      <c r="L19" s="7">
        <v>3</v>
      </c>
      <c r="M19"/>
    </row>
    <row r="20" spans="1:13">
      <c r="A20" t="s">
        <v>78</v>
      </c>
      <c r="B20" t="s">
        <v>89</v>
      </c>
      <c r="C20" t="s">
        <v>90</v>
      </c>
      <c r="D20" s="6">
        <v>16.059999999999999</v>
      </c>
      <c r="E20" s="7">
        <v>4</v>
      </c>
      <c r="H20" t="s">
        <v>61</v>
      </c>
      <c r="I20" t="s">
        <v>68</v>
      </c>
      <c r="J20" t="s">
        <v>69</v>
      </c>
      <c r="K20" s="6">
        <v>16.510000000000002</v>
      </c>
      <c r="L20" s="7">
        <v>4</v>
      </c>
      <c r="M20"/>
    </row>
    <row r="21" spans="1:13">
      <c r="A21" t="s">
        <v>151</v>
      </c>
      <c r="B21" t="s">
        <v>85</v>
      </c>
      <c r="C21" t="s">
        <v>161</v>
      </c>
      <c r="D21" s="6">
        <v>16.059999999999999</v>
      </c>
      <c r="E21" s="7">
        <v>4</v>
      </c>
      <c r="H21" t="s">
        <v>61</v>
      </c>
      <c r="I21" t="s">
        <v>76</v>
      </c>
      <c r="J21" t="s">
        <v>77</v>
      </c>
      <c r="K21" s="6">
        <v>16.739999999999998</v>
      </c>
      <c r="L21" s="7">
        <v>5</v>
      </c>
    </row>
    <row r="22" spans="1:13">
      <c r="A22" t="s">
        <v>101</v>
      </c>
      <c r="B22" t="s">
        <v>108</v>
      </c>
      <c r="C22" t="s">
        <v>109</v>
      </c>
      <c r="D22" s="6">
        <v>16.07</v>
      </c>
      <c r="E22" s="7">
        <v>6</v>
      </c>
      <c r="H22" t="s">
        <v>38</v>
      </c>
      <c r="I22" t="s">
        <v>58</v>
      </c>
      <c r="J22" t="s">
        <v>59</v>
      </c>
      <c r="K22" s="6">
        <v>16.95</v>
      </c>
      <c r="L22" s="7">
        <v>6</v>
      </c>
    </row>
    <row r="23" spans="1:13">
      <c r="A23" t="s">
        <v>151</v>
      </c>
      <c r="B23" t="s">
        <v>164</v>
      </c>
      <c r="C23" t="s">
        <v>109</v>
      </c>
      <c r="D23" s="6">
        <v>16.09</v>
      </c>
      <c r="E23" s="7">
        <v>7</v>
      </c>
      <c r="H23" t="s">
        <v>38</v>
      </c>
      <c r="I23" t="s">
        <v>47</v>
      </c>
      <c r="J23" t="s">
        <v>48</v>
      </c>
      <c r="K23" s="6">
        <v>17.02</v>
      </c>
      <c r="L23" s="7">
        <v>7</v>
      </c>
    </row>
    <row r="24" spans="1:13">
      <c r="A24" t="s">
        <v>78</v>
      </c>
      <c r="B24" t="s">
        <v>79</v>
      </c>
      <c r="C24" t="s">
        <v>65</v>
      </c>
      <c r="D24" s="6">
        <v>16.09</v>
      </c>
      <c r="E24" s="7">
        <v>7</v>
      </c>
      <c r="H24" t="s">
        <v>61</v>
      </c>
      <c r="I24" t="s">
        <v>74</v>
      </c>
      <c r="J24" t="s">
        <v>75</v>
      </c>
      <c r="K24" s="6">
        <v>17.07</v>
      </c>
      <c r="L24" s="7">
        <v>8</v>
      </c>
    </row>
    <row r="25" spans="1:13">
      <c r="A25" t="s">
        <v>101</v>
      </c>
      <c r="B25" t="s">
        <v>112</v>
      </c>
      <c r="C25" t="s">
        <v>113</v>
      </c>
      <c r="D25" s="6">
        <v>16.34</v>
      </c>
      <c r="E25" s="7">
        <v>9</v>
      </c>
      <c r="H25" t="s">
        <v>17</v>
      </c>
      <c r="I25" t="s">
        <v>18</v>
      </c>
      <c r="J25" t="s">
        <v>19</v>
      </c>
      <c r="K25" s="6">
        <v>17.079999999999998</v>
      </c>
      <c r="L25" s="7">
        <v>9</v>
      </c>
    </row>
    <row r="26" spans="1:13">
      <c r="A26" t="s">
        <v>151</v>
      </c>
      <c r="B26" t="s">
        <v>152</v>
      </c>
      <c r="C26" t="s">
        <v>153</v>
      </c>
      <c r="D26" s="6">
        <v>16.47</v>
      </c>
      <c r="E26" s="7">
        <v>10</v>
      </c>
      <c r="H26" t="s">
        <v>17</v>
      </c>
      <c r="I26" t="s">
        <v>35</v>
      </c>
      <c r="J26" t="s">
        <v>36</v>
      </c>
      <c r="K26" s="6">
        <v>17.079999999999998</v>
      </c>
      <c r="L26" s="7">
        <v>9</v>
      </c>
    </row>
    <row r="28" spans="1:13">
      <c r="A28" s="40" t="s">
        <v>181</v>
      </c>
      <c r="B28" s="40"/>
      <c r="C28" s="40"/>
      <c r="D28" s="40"/>
      <c r="E28" s="40"/>
      <c r="H28" s="41" t="s">
        <v>182</v>
      </c>
      <c r="I28" s="41"/>
      <c r="J28" s="41"/>
      <c r="K28" s="41"/>
      <c r="L28" s="41"/>
    </row>
    <row r="29" spans="1:13" s="9" customFormat="1">
      <c r="A29" s="2" t="s">
        <v>1</v>
      </c>
      <c r="B29" s="2" t="s">
        <v>2</v>
      </c>
      <c r="C29" s="2" t="s">
        <v>3</v>
      </c>
      <c r="D29" s="3" t="s">
        <v>173</v>
      </c>
      <c r="E29" s="4" t="s">
        <v>174</v>
      </c>
      <c r="H29" s="2" t="s">
        <v>1</v>
      </c>
      <c r="I29" s="2" t="s">
        <v>2</v>
      </c>
      <c r="J29" s="2" t="s">
        <v>3</v>
      </c>
      <c r="K29" s="3" t="s">
        <v>173</v>
      </c>
      <c r="L29" s="4" t="s">
        <v>174</v>
      </c>
      <c r="M29" s="10"/>
    </row>
    <row r="30" spans="1:13">
      <c r="A30" t="s">
        <v>101</v>
      </c>
      <c r="B30" t="s">
        <v>114</v>
      </c>
      <c r="C30" t="s">
        <v>115</v>
      </c>
      <c r="D30" s="6">
        <v>30.45</v>
      </c>
      <c r="E30" s="7">
        <v>1</v>
      </c>
      <c r="H30" t="s">
        <v>61</v>
      </c>
      <c r="I30" t="s">
        <v>76</v>
      </c>
      <c r="J30" t="s">
        <v>77</v>
      </c>
      <c r="K30" s="6">
        <v>34.24</v>
      </c>
      <c r="L30" s="7">
        <v>1</v>
      </c>
    </row>
    <row r="31" spans="1:13">
      <c r="A31" t="s">
        <v>127</v>
      </c>
      <c r="B31" t="s">
        <v>146</v>
      </c>
      <c r="C31" t="s">
        <v>147</v>
      </c>
      <c r="D31" s="6">
        <v>30.58</v>
      </c>
      <c r="E31" s="7">
        <v>2</v>
      </c>
      <c r="H31" t="s">
        <v>17</v>
      </c>
      <c r="I31" t="s">
        <v>32</v>
      </c>
      <c r="J31" t="s">
        <v>33</v>
      </c>
      <c r="K31" s="6">
        <v>34.840000000000003</v>
      </c>
      <c r="L31" s="7">
        <v>2</v>
      </c>
    </row>
    <row r="32" spans="1:13">
      <c r="A32" t="s">
        <v>101</v>
      </c>
      <c r="B32" t="s">
        <v>108</v>
      </c>
      <c r="C32" t="s">
        <v>109</v>
      </c>
      <c r="D32" s="6">
        <v>32.69</v>
      </c>
      <c r="E32" s="7">
        <v>3</v>
      </c>
      <c r="H32" t="s">
        <v>17</v>
      </c>
      <c r="I32" t="s">
        <v>18</v>
      </c>
      <c r="J32" t="s">
        <v>19</v>
      </c>
      <c r="K32" s="6">
        <v>34.96</v>
      </c>
      <c r="L32" s="7">
        <v>3</v>
      </c>
    </row>
    <row r="33" spans="1:13">
      <c r="A33" t="s">
        <v>78</v>
      </c>
      <c r="B33" t="s">
        <v>89</v>
      </c>
      <c r="C33" t="s">
        <v>90</v>
      </c>
      <c r="D33" s="6">
        <v>33.26</v>
      </c>
      <c r="E33" s="7">
        <v>4</v>
      </c>
      <c r="H33" t="s">
        <v>17</v>
      </c>
      <c r="I33" t="s">
        <v>30</v>
      </c>
      <c r="J33" t="s">
        <v>31</v>
      </c>
      <c r="K33" s="6">
        <v>35.049999999999997</v>
      </c>
      <c r="L33" s="7">
        <v>4</v>
      </c>
    </row>
    <row r="34" spans="1:13">
      <c r="A34" t="s">
        <v>78</v>
      </c>
      <c r="B34" t="s">
        <v>79</v>
      </c>
      <c r="C34" t="s">
        <v>65</v>
      </c>
      <c r="D34" s="6">
        <v>33.75</v>
      </c>
      <c r="E34" s="7">
        <v>5</v>
      </c>
      <c r="H34" t="s">
        <v>38</v>
      </c>
      <c r="I34" t="s">
        <v>47</v>
      </c>
      <c r="J34" t="s">
        <v>48</v>
      </c>
      <c r="K34" s="6">
        <v>35.380000000000003</v>
      </c>
      <c r="L34" s="7">
        <v>5</v>
      </c>
    </row>
    <row r="35" spans="1:13">
      <c r="A35" t="s">
        <v>151</v>
      </c>
      <c r="B35" t="s">
        <v>167</v>
      </c>
      <c r="C35" t="s">
        <v>168</v>
      </c>
      <c r="D35" s="6">
        <v>33.880000000000003</v>
      </c>
      <c r="E35" s="7">
        <v>6</v>
      </c>
      <c r="H35" t="s">
        <v>38</v>
      </c>
      <c r="I35" t="s">
        <v>56</v>
      </c>
      <c r="J35" t="s">
        <v>57</v>
      </c>
      <c r="K35" s="6">
        <v>35.65</v>
      </c>
      <c r="L35" s="7">
        <v>6</v>
      </c>
    </row>
    <row r="36" spans="1:13">
      <c r="A36" t="s">
        <v>151</v>
      </c>
      <c r="B36" t="s">
        <v>152</v>
      </c>
      <c r="C36" t="s">
        <v>153</v>
      </c>
      <c r="D36" s="6">
        <v>34.26</v>
      </c>
      <c r="E36" s="7">
        <v>7</v>
      </c>
      <c r="H36" t="s">
        <v>61</v>
      </c>
      <c r="I36" t="s">
        <v>64</v>
      </c>
      <c r="J36" t="s">
        <v>65</v>
      </c>
      <c r="K36" s="6">
        <v>35.94</v>
      </c>
      <c r="L36" s="7">
        <v>6</v>
      </c>
    </row>
    <row r="37" spans="1:13">
      <c r="A37" t="s">
        <v>151</v>
      </c>
      <c r="B37" t="s">
        <v>162</v>
      </c>
      <c r="C37" t="s">
        <v>163</v>
      </c>
      <c r="D37" s="6">
        <v>34.57</v>
      </c>
      <c r="E37" s="7">
        <v>8</v>
      </c>
      <c r="H37" t="s">
        <v>17</v>
      </c>
      <c r="I37" t="s">
        <v>35</v>
      </c>
      <c r="J37" t="s">
        <v>36</v>
      </c>
      <c r="K37" s="6">
        <v>36.65</v>
      </c>
      <c r="L37" s="7">
        <v>8</v>
      </c>
    </row>
    <row r="38" spans="1:13">
      <c r="A38" t="s">
        <v>151</v>
      </c>
      <c r="B38" t="s">
        <v>164</v>
      </c>
      <c r="C38" t="s">
        <v>109</v>
      </c>
      <c r="D38" s="6">
        <v>34.979999999999997</v>
      </c>
      <c r="E38" s="7">
        <v>9</v>
      </c>
      <c r="H38" t="s">
        <v>38</v>
      </c>
      <c r="I38" t="s">
        <v>53</v>
      </c>
      <c r="J38" t="s">
        <v>54</v>
      </c>
      <c r="K38" s="6">
        <v>39.409999999999997</v>
      </c>
      <c r="L38" s="7">
        <v>9</v>
      </c>
    </row>
    <row r="39" spans="1:13">
      <c r="A39" t="s">
        <v>127</v>
      </c>
      <c r="B39" t="s">
        <v>132</v>
      </c>
      <c r="C39" t="s">
        <v>133</v>
      </c>
      <c r="D39" s="6">
        <v>36.75</v>
      </c>
      <c r="E39" s="7">
        <v>10</v>
      </c>
      <c r="H39" t="s">
        <v>61</v>
      </c>
      <c r="I39" t="s">
        <v>66</v>
      </c>
      <c r="J39" t="s">
        <v>67</v>
      </c>
      <c r="K39" s="6">
        <v>40.78</v>
      </c>
      <c r="L39" s="7">
        <v>10</v>
      </c>
    </row>
    <row r="41" spans="1:13">
      <c r="A41" s="40" t="s">
        <v>183</v>
      </c>
      <c r="B41" s="40"/>
      <c r="C41" s="40"/>
      <c r="D41" s="40"/>
      <c r="E41" s="40"/>
      <c r="H41" s="41" t="s">
        <v>184</v>
      </c>
      <c r="I41" s="41"/>
      <c r="J41" s="41"/>
      <c r="K41" s="41"/>
      <c r="L41" s="41"/>
    </row>
    <row r="42" spans="1:13" s="9" customFormat="1">
      <c r="A42" s="2" t="s">
        <v>1</v>
      </c>
      <c r="B42" s="2" t="s">
        <v>2</v>
      </c>
      <c r="C42" s="2" t="s">
        <v>3</v>
      </c>
      <c r="D42" s="3" t="s">
        <v>173</v>
      </c>
      <c r="E42" s="4" t="s">
        <v>174</v>
      </c>
      <c r="H42" s="2" t="s">
        <v>1</v>
      </c>
      <c r="I42" s="2" t="s">
        <v>2</v>
      </c>
      <c r="J42" s="2" t="s">
        <v>3</v>
      </c>
      <c r="K42" s="3" t="s">
        <v>173</v>
      </c>
      <c r="L42" s="4" t="s">
        <v>174</v>
      </c>
      <c r="M42" s="10"/>
    </row>
    <row r="43" spans="1:13">
      <c r="A43" t="s">
        <v>101</v>
      </c>
      <c r="B43" t="s">
        <v>114</v>
      </c>
      <c r="C43" t="s">
        <v>115</v>
      </c>
      <c r="D43" s="19" t="s">
        <v>191</v>
      </c>
      <c r="E43" s="7">
        <v>1</v>
      </c>
      <c r="H43" t="s">
        <v>61</v>
      </c>
      <c r="I43" t="s">
        <v>76</v>
      </c>
      <c r="J43" t="s">
        <v>77</v>
      </c>
      <c r="K43" s="6" t="s">
        <v>201</v>
      </c>
      <c r="L43" s="7">
        <v>1</v>
      </c>
    </row>
    <row r="44" spans="1:13">
      <c r="A44" t="s">
        <v>101</v>
      </c>
      <c r="B44" t="s">
        <v>108</v>
      </c>
      <c r="C44" t="s">
        <v>109</v>
      </c>
      <c r="D44" s="19" t="s">
        <v>192</v>
      </c>
      <c r="E44" s="7">
        <v>2</v>
      </c>
      <c r="H44" t="s">
        <v>17</v>
      </c>
      <c r="I44" t="s">
        <v>24</v>
      </c>
      <c r="J44" t="s">
        <v>25</v>
      </c>
      <c r="K44" s="6" t="s">
        <v>202</v>
      </c>
      <c r="L44" s="7">
        <v>2</v>
      </c>
    </row>
    <row r="45" spans="1:13">
      <c r="A45" t="s">
        <v>151</v>
      </c>
      <c r="B45" t="s">
        <v>162</v>
      </c>
      <c r="C45" t="s">
        <v>163</v>
      </c>
      <c r="D45" s="19" t="s">
        <v>193</v>
      </c>
      <c r="E45" s="7">
        <v>3</v>
      </c>
      <c r="H45" t="s">
        <v>38</v>
      </c>
      <c r="I45" t="s">
        <v>47</v>
      </c>
      <c r="J45" t="s">
        <v>48</v>
      </c>
      <c r="K45" s="11" t="s">
        <v>209</v>
      </c>
      <c r="L45" s="7">
        <v>3</v>
      </c>
    </row>
    <row r="46" spans="1:13">
      <c r="A46" t="s">
        <v>127</v>
      </c>
      <c r="B46" t="s">
        <v>143</v>
      </c>
      <c r="C46" t="s">
        <v>144</v>
      </c>
      <c r="D46" s="19" t="s">
        <v>194</v>
      </c>
      <c r="E46" s="7">
        <v>4</v>
      </c>
      <c r="H46" t="s">
        <v>17</v>
      </c>
      <c r="I46" t="s">
        <v>18</v>
      </c>
      <c r="J46" t="s">
        <v>19</v>
      </c>
      <c r="K46" s="6" t="s">
        <v>193</v>
      </c>
      <c r="L46" s="7">
        <v>4</v>
      </c>
    </row>
    <row r="47" spans="1:13">
      <c r="A47" t="s">
        <v>151</v>
      </c>
      <c r="B47" t="s">
        <v>167</v>
      </c>
      <c r="C47" t="s">
        <v>168</v>
      </c>
      <c r="D47" s="19" t="s">
        <v>195</v>
      </c>
      <c r="E47" s="7">
        <v>5</v>
      </c>
      <c r="H47" t="s">
        <v>17</v>
      </c>
      <c r="I47" t="s">
        <v>22</v>
      </c>
      <c r="J47" t="s">
        <v>23</v>
      </c>
      <c r="K47" s="6" t="s">
        <v>203</v>
      </c>
      <c r="L47" s="7">
        <v>5</v>
      </c>
    </row>
    <row r="48" spans="1:13">
      <c r="A48" t="s">
        <v>151</v>
      </c>
      <c r="B48" t="s">
        <v>165</v>
      </c>
      <c r="C48" t="s">
        <v>166</v>
      </c>
      <c r="D48" s="20" t="s">
        <v>199</v>
      </c>
      <c r="E48" s="7">
        <v>6</v>
      </c>
      <c r="H48" t="s">
        <v>17</v>
      </c>
      <c r="I48" t="s">
        <v>35</v>
      </c>
      <c r="J48" t="s">
        <v>36</v>
      </c>
      <c r="K48" s="6" t="s">
        <v>204</v>
      </c>
      <c r="L48" s="7">
        <v>6</v>
      </c>
    </row>
    <row r="49" spans="1:13">
      <c r="A49" t="s">
        <v>101</v>
      </c>
      <c r="B49" t="s">
        <v>119</v>
      </c>
      <c r="C49" t="s">
        <v>120</v>
      </c>
      <c r="D49" s="19" t="s">
        <v>196</v>
      </c>
      <c r="E49" s="7">
        <v>7</v>
      </c>
      <c r="H49" t="s">
        <v>17</v>
      </c>
      <c r="I49" t="s">
        <v>32</v>
      </c>
      <c r="J49" t="s">
        <v>33</v>
      </c>
      <c r="K49" s="6" t="s">
        <v>205</v>
      </c>
      <c r="L49" s="7">
        <v>7</v>
      </c>
    </row>
    <row r="50" spans="1:13">
      <c r="A50" t="s">
        <v>78</v>
      </c>
      <c r="B50" t="s">
        <v>97</v>
      </c>
      <c r="C50" t="s">
        <v>98</v>
      </c>
      <c r="D50" s="19" t="s">
        <v>197</v>
      </c>
      <c r="E50" s="7">
        <v>8</v>
      </c>
      <c r="H50" t="s">
        <v>38</v>
      </c>
      <c r="I50" t="s">
        <v>56</v>
      </c>
      <c r="J50" t="s">
        <v>57</v>
      </c>
      <c r="K50" s="6" t="s">
        <v>206</v>
      </c>
      <c r="L50" s="7">
        <v>8</v>
      </c>
    </row>
    <row r="51" spans="1:13">
      <c r="A51" t="s">
        <v>127</v>
      </c>
      <c r="B51" t="s">
        <v>132</v>
      </c>
      <c r="C51" t="s">
        <v>133</v>
      </c>
      <c r="D51" s="19" t="s">
        <v>198</v>
      </c>
      <c r="E51" s="7">
        <v>9</v>
      </c>
      <c r="H51" t="s">
        <v>61</v>
      </c>
      <c r="I51" t="s">
        <v>74</v>
      </c>
      <c r="J51" t="s">
        <v>75</v>
      </c>
      <c r="K51" s="6" t="s">
        <v>207</v>
      </c>
      <c r="L51" s="7">
        <v>9</v>
      </c>
    </row>
    <row r="52" spans="1:13">
      <c r="A52" t="s">
        <v>127</v>
      </c>
      <c r="B52" t="s">
        <v>130</v>
      </c>
      <c r="C52" t="s">
        <v>131</v>
      </c>
      <c r="D52" s="20" t="s">
        <v>200</v>
      </c>
      <c r="E52" s="7">
        <v>10</v>
      </c>
      <c r="H52" t="s">
        <v>61</v>
      </c>
      <c r="I52" t="s">
        <v>64</v>
      </c>
      <c r="J52" t="s">
        <v>65</v>
      </c>
      <c r="K52" s="6" t="s">
        <v>208</v>
      </c>
      <c r="L52" s="7">
        <v>10</v>
      </c>
    </row>
    <row r="53" spans="1:13">
      <c r="C53"/>
      <c r="D53" s="8"/>
      <c r="E53" s="7"/>
    </row>
    <row r="54" spans="1:13">
      <c r="C54"/>
      <c r="D54" s="8"/>
    </row>
    <row r="55" spans="1:13">
      <c r="A55" s="40" t="s">
        <v>185</v>
      </c>
      <c r="B55" s="40"/>
      <c r="C55" s="40"/>
      <c r="D55" s="40"/>
      <c r="E55" s="40"/>
      <c r="F55" s="40"/>
      <c r="H55" s="41" t="s">
        <v>186</v>
      </c>
      <c r="I55" s="41"/>
      <c r="J55" s="41"/>
      <c r="K55" s="41"/>
      <c r="L55" s="41"/>
      <c r="M55" s="41"/>
    </row>
    <row r="56" spans="1:13">
      <c r="A56" s="2" t="s">
        <v>1</v>
      </c>
      <c r="B56" s="2" t="s">
        <v>2</v>
      </c>
      <c r="C56" s="2" t="s">
        <v>3</v>
      </c>
      <c r="D56" s="13" t="s">
        <v>175</v>
      </c>
      <c r="E56" s="5" t="s">
        <v>176</v>
      </c>
      <c r="F56" s="5" t="s">
        <v>174</v>
      </c>
      <c r="H56" s="2" t="s">
        <v>1</v>
      </c>
      <c r="I56" s="2" t="s">
        <v>2</v>
      </c>
      <c r="J56" s="2" t="s">
        <v>3</v>
      </c>
      <c r="K56" s="13" t="s">
        <v>175</v>
      </c>
      <c r="L56" s="5" t="s">
        <v>176</v>
      </c>
      <c r="M56" s="5" t="s">
        <v>174</v>
      </c>
    </row>
    <row r="57" spans="1:13" s="14" customFormat="1">
      <c r="A57" t="s">
        <v>78</v>
      </c>
      <c r="B57" t="s">
        <v>89</v>
      </c>
      <c r="C57" t="s">
        <v>90</v>
      </c>
      <c r="D57">
        <v>10</v>
      </c>
      <c r="E57">
        <v>8</v>
      </c>
      <c r="F57" s="7">
        <v>1</v>
      </c>
      <c r="H57" t="s">
        <v>17</v>
      </c>
      <c r="I57" t="s">
        <v>24</v>
      </c>
      <c r="J57" t="s">
        <v>25</v>
      </c>
      <c r="K57">
        <v>11</v>
      </c>
      <c r="L57">
        <v>11</v>
      </c>
      <c r="M57" s="7">
        <v>1</v>
      </c>
    </row>
    <row r="58" spans="1:13" s="14" customFormat="1">
      <c r="A58" t="s">
        <v>78</v>
      </c>
      <c r="B58" t="s">
        <v>79</v>
      </c>
      <c r="C58" t="s">
        <v>65</v>
      </c>
      <c r="D58">
        <v>10</v>
      </c>
      <c r="E58">
        <v>6</v>
      </c>
      <c r="F58" s="7">
        <v>2</v>
      </c>
      <c r="H58" t="s">
        <v>17</v>
      </c>
      <c r="I58" t="s">
        <v>32</v>
      </c>
      <c r="J58" t="s">
        <v>33</v>
      </c>
      <c r="K58">
        <v>11</v>
      </c>
      <c r="L58">
        <v>9</v>
      </c>
      <c r="M58" s="7">
        <v>2</v>
      </c>
    </row>
    <row r="59" spans="1:13" s="14" customFormat="1">
      <c r="A59" t="s">
        <v>101</v>
      </c>
      <c r="B59" t="s">
        <v>112</v>
      </c>
      <c r="C59" t="s">
        <v>113</v>
      </c>
      <c r="D59">
        <v>10</v>
      </c>
      <c r="E59">
        <v>4</v>
      </c>
      <c r="F59" s="7">
        <v>3</v>
      </c>
      <c r="H59" t="s">
        <v>61</v>
      </c>
      <c r="I59" t="s">
        <v>72</v>
      </c>
      <c r="J59" t="s">
        <v>73</v>
      </c>
      <c r="K59">
        <v>10</v>
      </c>
      <c r="L59">
        <v>4</v>
      </c>
      <c r="M59" s="7">
        <v>3</v>
      </c>
    </row>
    <row r="60" spans="1:13" s="14" customFormat="1">
      <c r="A60" t="s">
        <v>101</v>
      </c>
      <c r="B60" t="s">
        <v>108</v>
      </c>
      <c r="C60" t="s">
        <v>109</v>
      </c>
      <c r="D60">
        <v>10</v>
      </c>
      <c r="E60">
        <v>3</v>
      </c>
      <c r="F60" s="7">
        <v>4</v>
      </c>
      <c r="H60" t="s">
        <v>17</v>
      </c>
      <c r="I60" t="s">
        <v>35</v>
      </c>
      <c r="J60" t="s">
        <v>36</v>
      </c>
      <c r="K60">
        <v>9</v>
      </c>
      <c r="L60">
        <v>11</v>
      </c>
      <c r="M60" s="7">
        <v>4</v>
      </c>
    </row>
    <row r="61" spans="1:13" s="14" customFormat="1">
      <c r="A61" t="s">
        <v>151</v>
      </c>
      <c r="B61" t="s">
        <v>167</v>
      </c>
      <c r="C61" t="s">
        <v>168</v>
      </c>
      <c r="D61">
        <v>10</v>
      </c>
      <c r="E61">
        <v>3</v>
      </c>
      <c r="F61" s="7">
        <v>4</v>
      </c>
      <c r="H61" t="s">
        <v>38</v>
      </c>
      <c r="I61" t="s">
        <v>58</v>
      </c>
      <c r="J61" t="s">
        <v>59</v>
      </c>
      <c r="K61">
        <v>9</v>
      </c>
      <c r="L61">
        <v>8</v>
      </c>
      <c r="M61" s="7">
        <v>5</v>
      </c>
    </row>
    <row r="62" spans="1:13" s="14" customFormat="1">
      <c r="A62" t="s">
        <v>101</v>
      </c>
      <c r="B62" t="s">
        <v>114</v>
      </c>
      <c r="C62" t="s">
        <v>115</v>
      </c>
      <c r="D62">
        <v>10</v>
      </c>
      <c r="E62">
        <v>2</v>
      </c>
      <c r="F62" s="7">
        <v>6</v>
      </c>
      <c r="H62" t="s">
        <v>61</v>
      </c>
      <c r="I62" t="s">
        <v>70</v>
      </c>
      <c r="J62" t="s">
        <v>71</v>
      </c>
      <c r="K62">
        <v>9</v>
      </c>
      <c r="L62">
        <v>7</v>
      </c>
      <c r="M62" s="7">
        <v>6</v>
      </c>
    </row>
    <row r="63" spans="1:13" s="14" customFormat="1">
      <c r="A63" t="s">
        <v>127</v>
      </c>
      <c r="B63" t="s">
        <v>146</v>
      </c>
      <c r="C63" t="s">
        <v>147</v>
      </c>
      <c r="D63">
        <v>10</v>
      </c>
      <c r="E63">
        <v>2</v>
      </c>
      <c r="F63" s="7">
        <v>6</v>
      </c>
      <c r="H63" t="s">
        <v>17</v>
      </c>
      <c r="I63" t="s">
        <v>30</v>
      </c>
      <c r="J63" t="s">
        <v>31</v>
      </c>
      <c r="K63">
        <v>9</v>
      </c>
      <c r="L63">
        <v>6</v>
      </c>
      <c r="M63" s="7">
        <v>7</v>
      </c>
    </row>
    <row r="64" spans="1:13" s="14" customFormat="1">
      <c r="A64" t="s">
        <v>101</v>
      </c>
      <c r="B64" t="s">
        <v>119</v>
      </c>
      <c r="C64" t="s">
        <v>120</v>
      </c>
      <c r="D64">
        <v>10</v>
      </c>
      <c r="E64">
        <v>1</v>
      </c>
      <c r="F64" s="7">
        <v>8</v>
      </c>
      <c r="H64" t="s">
        <v>38</v>
      </c>
      <c r="I64" t="s">
        <v>47</v>
      </c>
      <c r="J64" t="s">
        <v>48</v>
      </c>
      <c r="K64">
        <v>9</v>
      </c>
      <c r="L64">
        <v>5</v>
      </c>
      <c r="M64" s="7">
        <v>8</v>
      </c>
    </row>
    <row r="65" spans="1:13" s="14" customFormat="1">
      <c r="A65" t="s">
        <v>101</v>
      </c>
      <c r="B65" t="s">
        <v>121</v>
      </c>
      <c r="C65" t="s">
        <v>122</v>
      </c>
      <c r="D65">
        <v>10</v>
      </c>
      <c r="E65">
        <v>0</v>
      </c>
      <c r="F65" s="7">
        <v>9</v>
      </c>
      <c r="H65" t="s">
        <v>61</v>
      </c>
      <c r="I65" t="s">
        <v>68</v>
      </c>
      <c r="J65" t="s">
        <v>69</v>
      </c>
      <c r="K65">
        <v>9</v>
      </c>
      <c r="L65">
        <v>5</v>
      </c>
      <c r="M65" s="7">
        <v>8</v>
      </c>
    </row>
    <row r="66" spans="1:13" s="14" customFormat="1">
      <c r="A66" t="s">
        <v>101</v>
      </c>
      <c r="B66" t="s">
        <v>125</v>
      </c>
      <c r="C66" t="s">
        <v>126</v>
      </c>
      <c r="D66">
        <v>9</v>
      </c>
      <c r="E66">
        <v>11</v>
      </c>
      <c r="F66" s="7">
        <v>10</v>
      </c>
      <c r="H66" t="s">
        <v>38</v>
      </c>
      <c r="I66" t="s">
        <v>39</v>
      </c>
      <c r="J66" t="s">
        <v>40</v>
      </c>
      <c r="K66">
        <v>9</v>
      </c>
      <c r="L66">
        <v>4</v>
      </c>
      <c r="M66" s="7">
        <v>10</v>
      </c>
    </row>
    <row r="68" spans="1:13">
      <c r="A68" s="40" t="s">
        <v>187</v>
      </c>
      <c r="B68" s="40"/>
      <c r="C68" s="40"/>
      <c r="D68" s="40"/>
      <c r="E68" s="40"/>
      <c r="F68" s="40"/>
      <c r="H68" s="41" t="s">
        <v>188</v>
      </c>
      <c r="I68" s="41"/>
      <c r="J68" s="41"/>
      <c r="K68" s="41"/>
      <c r="L68" s="41"/>
      <c r="M68" s="41"/>
    </row>
    <row r="69" spans="1:13">
      <c r="A69" s="2" t="s">
        <v>1</v>
      </c>
      <c r="B69" s="2" t="s">
        <v>2</v>
      </c>
      <c r="C69" s="2" t="s">
        <v>3</v>
      </c>
      <c r="D69" s="13" t="s">
        <v>175</v>
      </c>
      <c r="E69" s="5" t="s">
        <v>176</v>
      </c>
      <c r="F69" s="5" t="s">
        <v>174</v>
      </c>
      <c r="H69" s="2" t="s">
        <v>1</v>
      </c>
      <c r="I69" s="2" t="s">
        <v>2</v>
      </c>
      <c r="J69" s="2" t="s">
        <v>3</v>
      </c>
      <c r="K69" s="13" t="s">
        <v>175</v>
      </c>
      <c r="L69" s="5" t="s">
        <v>176</v>
      </c>
      <c r="M69" s="5" t="s">
        <v>174</v>
      </c>
    </row>
    <row r="70" spans="1:13">
      <c r="A70" t="s">
        <v>151</v>
      </c>
      <c r="B70" t="s">
        <v>85</v>
      </c>
      <c r="C70" t="s">
        <v>161</v>
      </c>
      <c r="D70">
        <v>26</v>
      </c>
      <c r="E70">
        <v>5</v>
      </c>
      <c r="F70" s="7">
        <v>1</v>
      </c>
      <c r="H70" t="s">
        <v>17</v>
      </c>
      <c r="I70" t="s">
        <v>24</v>
      </c>
      <c r="J70" t="s">
        <v>25</v>
      </c>
      <c r="K70">
        <v>23</v>
      </c>
      <c r="L70">
        <v>10</v>
      </c>
      <c r="M70" s="7">
        <v>1</v>
      </c>
    </row>
    <row r="71" spans="1:13">
      <c r="A71" t="s">
        <v>151</v>
      </c>
      <c r="B71" t="s">
        <v>167</v>
      </c>
      <c r="C71" t="s">
        <v>168</v>
      </c>
      <c r="D71">
        <v>24</v>
      </c>
      <c r="E71">
        <v>4</v>
      </c>
      <c r="F71" s="7">
        <v>2</v>
      </c>
      <c r="H71" t="s">
        <v>38</v>
      </c>
      <c r="I71" t="s">
        <v>58</v>
      </c>
      <c r="J71" t="s">
        <v>59</v>
      </c>
      <c r="K71">
        <v>19</v>
      </c>
      <c r="L71">
        <v>6</v>
      </c>
      <c r="M71" s="7">
        <v>2</v>
      </c>
    </row>
    <row r="72" spans="1:13">
      <c r="A72" t="s">
        <v>78</v>
      </c>
      <c r="B72" t="s">
        <v>89</v>
      </c>
      <c r="C72" t="s">
        <v>90</v>
      </c>
      <c r="D72">
        <v>23</v>
      </c>
      <c r="E72">
        <v>0</v>
      </c>
      <c r="F72" s="7">
        <v>3</v>
      </c>
      <c r="H72" t="s">
        <v>61</v>
      </c>
      <c r="I72" t="s">
        <v>64</v>
      </c>
      <c r="J72" t="s">
        <v>65</v>
      </c>
      <c r="K72">
        <v>18</v>
      </c>
      <c r="L72">
        <v>8</v>
      </c>
      <c r="M72" s="7">
        <v>3</v>
      </c>
    </row>
    <row r="73" spans="1:13">
      <c r="A73" t="s">
        <v>101</v>
      </c>
      <c r="B73" t="s">
        <v>114</v>
      </c>
      <c r="C73" t="s">
        <v>115</v>
      </c>
      <c r="D73">
        <v>22</v>
      </c>
      <c r="E73">
        <v>11</v>
      </c>
      <c r="F73" s="7">
        <v>4</v>
      </c>
      <c r="H73" t="s">
        <v>61</v>
      </c>
      <c r="I73" t="s">
        <v>68</v>
      </c>
      <c r="J73" t="s">
        <v>69</v>
      </c>
      <c r="K73">
        <v>18</v>
      </c>
      <c r="L73">
        <v>8</v>
      </c>
      <c r="M73" s="7">
        <v>3</v>
      </c>
    </row>
    <row r="74" spans="1:13">
      <c r="A74" t="s">
        <v>101</v>
      </c>
      <c r="B74" t="s">
        <v>108</v>
      </c>
      <c r="C74" t="s">
        <v>109</v>
      </c>
      <c r="D74">
        <v>22</v>
      </c>
      <c r="E74">
        <v>2</v>
      </c>
      <c r="F74" s="7">
        <v>5</v>
      </c>
      <c r="H74" t="s">
        <v>17</v>
      </c>
      <c r="I74" t="s">
        <v>32</v>
      </c>
      <c r="J74" t="s">
        <v>33</v>
      </c>
      <c r="K74">
        <v>18</v>
      </c>
      <c r="L74">
        <v>6</v>
      </c>
      <c r="M74" s="7">
        <v>5</v>
      </c>
    </row>
    <row r="75" spans="1:13">
      <c r="A75" t="s">
        <v>101</v>
      </c>
      <c r="B75" t="s">
        <v>112</v>
      </c>
      <c r="C75" t="s">
        <v>113</v>
      </c>
      <c r="D75">
        <v>21</v>
      </c>
      <c r="E75">
        <v>11</v>
      </c>
      <c r="F75" s="7">
        <v>6</v>
      </c>
      <c r="H75" t="s">
        <v>38</v>
      </c>
      <c r="I75" t="s">
        <v>39</v>
      </c>
      <c r="J75" t="s">
        <v>40</v>
      </c>
      <c r="K75">
        <v>17</v>
      </c>
      <c r="L75">
        <v>10</v>
      </c>
      <c r="M75" s="7">
        <v>6</v>
      </c>
    </row>
    <row r="76" spans="1:13">
      <c r="A76" t="s">
        <v>127</v>
      </c>
      <c r="B76" t="s">
        <v>130</v>
      </c>
      <c r="C76" t="s">
        <v>131</v>
      </c>
      <c r="D76">
        <v>21</v>
      </c>
      <c r="E76">
        <v>0</v>
      </c>
      <c r="F76" s="7">
        <v>7</v>
      </c>
      <c r="H76" t="s">
        <v>38</v>
      </c>
      <c r="I76" t="s">
        <v>41</v>
      </c>
      <c r="J76" t="s">
        <v>42</v>
      </c>
      <c r="K76">
        <v>17</v>
      </c>
      <c r="L76">
        <v>2</v>
      </c>
      <c r="M76" s="7">
        <v>7</v>
      </c>
    </row>
    <row r="77" spans="1:13">
      <c r="A77" t="s">
        <v>78</v>
      </c>
      <c r="B77" t="s">
        <v>79</v>
      </c>
      <c r="C77" t="s">
        <v>65</v>
      </c>
      <c r="D77">
        <v>20</v>
      </c>
      <c r="E77">
        <v>11</v>
      </c>
      <c r="F77" s="7">
        <v>8</v>
      </c>
      <c r="H77" t="s">
        <v>61</v>
      </c>
      <c r="I77" t="s">
        <v>70</v>
      </c>
      <c r="J77" t="s">
        <v>71</v>
      </c>
      <c r="K77">
        <v>16</v>
      </c>
      <c r="L77">
        <v>0</v>
      </c>
      <c r="M77" s="7">
        <v>8</v>
      </c>
    </row>
    <row r="78" spans="1:13">
      <c r="A78" t="s">
        <v>151</v>
      </c>
      <c r="B78" t="s">
        <v>169</v>
      </c>
      <c r="C78" t="s">
        <v>170</v>
      </c>
      <c r="D78">
        <v>20</v>
      </c>
      <c r="E78">
        <v>3</v>
      </c>
      <c r="F78" s="7">
        <v>9</v>
      </c>
      <c r="H78" t="s">
        <v>17</v>
      </c>
      <c r="I78" t="s">
        <v>30</v>
      </c>
      <c r="J78" t="s">
        <v>31</v>
      </c>
      <c r="K78">
        <v>16</v>
      </c>
      <c r="L78">
        <v>0</v>
      </c>
      <c r="M78" s="7">
        <v>8</v>
      </c>
    </row>
    <row r="79" spans="1:13">
      <c r="A79" t="s">
        <v>78</v>
      </c>
      <c r="B79" t="s">
        <v>87</v>
      </c>
      <c r="C79" t="s">
        <v>88</v>
      </c>
      <c r="D79">
        <v>20</v>
      </c>
      <c r="E79">
        <v>1</v>
      </c>
      <c r="F79" s="7">
        <v>10</v>
      </c>
      <c r="H79" t="s">
        <v>17</v>
      </c>
      <c r="I79" t="s">
        <v>35</v>
      </c>
      <c r="J79" t="s">
        <v>36</v>
      </c>
      <c r="K79">
        <v>15</v>
      </c>
      <c r="L79">
        <v>8</v>
      </c>
      <c r="M79" s="7">
        <v>10</v>
      </c>
    </row>
    <row r="80" spans="1:13">
      <c r="C80"/>
      <c r="D80" s="8"/>
      <c r="E80" s="15"/>
      <c r="F80" s="7"/>
      <c r="K80" s="8"/>
      <c r="L80" s="15"/>
      <c r="M80" s="7"/>
    </row>
    <row r="81" spans="1:15">
      <c r="A81" s="40" t="s">
        <v>189</v>
      </c>
      <c r="B81" s="40"/>
      <c r="C81" s="40"/>
      <c r="D81" s="40"/>
      <c r="E81" s="40"/>
      <c r="F81" s="40"/>
      <c r="H81" s="41" t="s">
        <v>190</v>
      </c>
      <c r="I81" s="41"/>
      <c r="J81" s="41"/>
      <c r="K81" s="41"/>
      <c r="L81" s="41"/>
      <c r="M81" s="41"/>
    </row>
    <row r="82" spans="1:15">
      <c r="A82" s="2" t="s">
        <v>1</v>
      </c>
      <c r="B82" s="2" t="s">
        <v>2</v>
      </c>
      <c r="C82" s="2" t="s">
        <v>3</v>
      </c>
      <c r="D82" s="13" t="s">
        <v>175</v>
      </c>
      <c r="E82" s="5" t="s">
        <v>176</v>
      </c>
      <c r="F82" s="5" t="s">
        <v>174</v>
      </c>
      <c r="H82" s="2" t="s">
        <v>1</v>
      </c>
      <c r="I82" s="2" t="s">
        <v>2</v>
      </c>
      <c r="J82" s="2" t="s">
        <v>3</v>
      </c>
      <c r="K82" s="13" t="s">
        <v>175</v>
      </c>
      <c r="L82" s="5" t="s">
        <v>176</v>
      </c>
      <c r="M82" s="5" t="s">
        <v>174</v>
      </c>
    </row>
    <row r="83" spans="1:15">
      <c r="A83" t="s">
        <v>78</v>
      </c>
      <c r="B83" t="s">
        <v>89</v>
      </c>
      <c r="C83" t="s">
        <v>90</v>
      </c>
      <c r="D83" s="16">
        <v>3</v>
      </c>
      <c r="E83" s="14">
        <v>10</v>
      </c>
      <c r="F83" s="1">
        <v>1</v>
      </c>
      <c r="H83" t="s">
        <v>61</v>
      </c>
      <c r="I83" t="s">
        <v>64</v>
      </c>
      <c r="J83" t="s">
        <v>65</v>
      </c>
      <c r="K83" s="16">
        <v>3</v>
      </c>
      <c r="L83" s="14">
        <v>10</v>
      </c>
      <c r="M83" s="1">
        <v>1</v>
      </c>
      <c r="O83" s="6"/>
    </row>
    <row r="84" spans="1:15">
      <c r="A84" t="s">
        <v>78</v>
      </c>
      <c r="B84" t="s">
        <v>87</v>
      </c>
      <c r="C84" t="s">
        <v>88</v>
      </c>
      <c r="D84" s="16">
        <v>3</v>
      </c>
      <c r="E84" s="14">
        <v>10</v>
      </c>
      <c r="F84" s="1">
        <v>1</v>
      </c>
      <c r="H84" t="s">
        <v>17</v>
      </c>
      <c r="I84" t="s">
        <v>32</v>
      </c>
      <c r="J84" t="s">
        <v>33</v>
      </c>
      <c r="K84" s="16">
        <v>3</v>
      </c>
      <c r="L84" s="14">
        <v>10</v>
      </c>
      <c r="M84" s="1">
        <v>1</v>
      </c>
      <c r="O84" s="6"/>
    </row>
    <row r="85" spans="1:15">
      <c r="A85" t="s">
        <v>101</v>
      </c>
      <c r="B85" t="s">
        <v>108</v>
      </c>
      <c r="C85" t="s">
        <v>109</v>
      </c>
      <c r="D85" s="16">
        <v>3</v>
      </c>
      <c r="E85" s="14">
        <v>8</v>
      </c>
      <c r="F85">
        <v>2</v>
      </c>
      <c r="H85" t="s">
        <v>61</v>
      </c>
      <c r="I85" t="s">
        <v>76</v>
      </c>
      <c r="J85" t="s">
        <v>77</v>
      </c>
      <c r="K85" s="16">
        <v>3</v>
      </c>
      <c r="L85" s="14">
        <v>10</v>
      </c>
      <c r="M85" s="1">
        <v>1</v>
      </c>
      <c r="O85" s="6"/>
    </row>
    <row r="86" spans="1:15">
      <c r="A86" t="s">
        <v>101</v>
      </c>
      <c r="B86" t="s">
        <v>125</v>
      </c>
      <c r="C86" t="s">
        <v>126</v>
      </c>
      <c r="D86" s="16">
        <v>3</v>
      </c>
      <c r="E86" s="14">
        <v>8</v>
      </c>
      <c r="F86">
        <v>2</v>
      </c>
      <c r="H86" t="s">
        <v>17</v>
      </c>
      <c r="I86" t="s">
        <v>35</v>
      </c>
      <c r="J86" t="s">
        <v>36</v>
      </c>
      <c r="K86" s="16">
        <v>3</v>
      </c>
      <c r="L86" s="14">
        <v>8</v>
      </c>
      <c r="M86" s="1">
        <v>2</v>
      </c>
      <c r="O86" s="6"/>
    </row>
    <row r="87" spans="1:15">
      <c r="C87"/>
      <c r="D87" s="16"/>
      <c r="E87" s="14"/>
      <c r="K87" s="16"/>
      <c r="L87" s="14"/>
      <c r="O87" s="6"/>
    </row>
    <row r="88" spans="1:15">
      <c r="C88"/>
      <c r="D88" s="16"/>
      <c r="E88" s="14"/>
      <c r="K88" s="16"/>
      <c r="L88" s="14"/>
      <c r="O88" s="6"/>
    </row>
    <row r="89" spans="1:15">
      <c r="C89"/>
      <c r="D89" s="16"/>
      <c r="E89" s="14"/>
      <c r="K89" s="16"/>
      <c r="L89" s="14"/>
    </row>
    <row r="90" spans="1:15">
      <c r="C90"/>
      <c r="D90" s="16"/>
      <c r="E90" s="14"/>
      <c r="K90" s="16"/>
      <c r="L90" s="14"/>
    </row>
    <row r="91" spans="1:15">
      <c r="C91"/>
      <c r="D91" s="16"/>
      <c r="E91" s="14"/>
      <c r="K91" s="16"/>
      <c r="L91" s="14"/>
    </row>
    <row r="92" spans="1:15">
      <c r="C92"/>
      <c r="D92" s="16"/>
      <c r="E92" s="14"/>
      <c r="K92" s="16"/>
      <c r="L92" s="14"/>
    </row>
  </sheetData>
  <mergeCells count="14">
    <mergeCell ref="A81:F81"/>
    <mergeCell ref="H81:M81"/>
    <mergeCell ref="A41:E41"/>
    <mergeCell ref="H41:L41"/>
    <mergeCell ref="A55:F55"/>
    <mergeCell ref="H55:M55"/>
    <mergeCell ref="A68:F68"/>
    <mergeCell ref="H68:M68"/>
    <mergeCell ref="A2:E2"/>
    <mergeCell ref="H2:L2"/>
    <mergeCell ref="A15:E15"/>
    <mergeCell ref="H15:L15"/>
    <mergeCell ref="A28:E28"/>
    <mergeCell ref="H28:L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T93"/>
  <sheetViews>
    <sheetView workbookViewId="0">
      <selection activeCell="O14" sqref="O14"/>
    </sheetView>
  </sheetViews>
  <sheetFormatPr defaultRowHeight="15"/>
  <cols>
    <col min="1" max="1" width="12.140625" bestFit="1" customWidth="1"/>
    <col min="2" max="2" width="10.5703125" bestFit="1" customWidth="1"/>
    <col min="3" max="3" width="11.7109375" style="17" bestFit="1" customWidth="1"/>
    <col min="4" max="4" width="8.5703125" bestFit="1" customWidth="1"/>
    <col min="5" max="5" width="6.7109375" style="1" bestFit="1" customWidth="1"/>
    <col min="6" max="7" width="5.7109375" bestFit="1" customWidth="1"/>
    <col min="8" max="8" width="22.5703125" bestFit="1" customWidth="1"/>
    <col min="9" max="10" width="10.85546875" bestFit="1" customWidth="1"/>
    <col min="11" max="11" width="8.5703125" bestFit="1" customWidth="1"/>
    <col min="12" max="12" width="6.7109375" bestFit="1" customWidth="1"/>
    <col min="13" max="13" width="5.7109375" style="1" bestFit="1" customWidth="1"/>
    <col min="14" max="14" width="19.140625" bestFit="1" customWidth="1"/>
    <col min="15" max="15" width="5.7109375" bestFit="1" customWidth="1"/>
  </cols>
  <sheetData>
    <row r="2" spans="1:20">
      <c r="A2" s="40" t="s">
        <v>177</v>
      </c>
      <c r="B2" s="40"/>
      <c r="C2" s="40"/>
      <c r="D2" s="40"/>
      <c r="E2" s="40"/>
      <c r="H2" s="41" t="s">
        <v>178</v>
      </c>
      <c r="I2" s="41"/>
      <c r="J2" s="41"/>
      <c r="K2" s="41"/>
      <c r="L2" s="41"/>
    </row>
    <row r="3" spans="1:20">
      <c r="A3" s="2" t="s">
        <v>1</v>
      </c>
      <c r="B3" s="2" t="s">
        <v>2</v>
      </c>
      <c r="C3" s="2" t="s">
        <v>3</v>
      </c>
      <c r="D3" s="3" t="s">
        <v>173</v>
      </c>
      <c r="E3" s="4" t="s">
        <v>174</v>
      </c>
      <c r="H3" s="2" t="s">
        <v>1</v>
      </c>
      <c r="I3" s="2" t="s">
        <v>2</v>
      </c>
      <c r="J3" s="2" t="s">
        <v>3</v>
      </c>
      <c r="K3" s="3" t="s">
        <v>173</v>
      </c>
      <c r="L3" s="4" t="s">
        <v>174</v>
      </c>
      <c r="M3"/>
    </row>
    <row r="4" spans="1:20">
      <c r="A4" t="s">
        <v>151</v>
      </c>
      <c r="B4" t="s">
        <v>164</v>
      </c>
      <c r="C4" t="s">
        <v>109</v>
      </c>
      <c r="D4" s="6">
        <v>8.26</v>
      </c>
      <c r="E4" s="7">
        <v>1</v>
      </c>
      <c r="H4" t="s">
        <v>17</v>
      </c>
      <c r="I4" t="s">
        <v>35</v>
      </c>
      <c r="J4" t="s">
        <v>36</v>
      </c>
      <c r="K4" s="6">
        <v>9.32</v>
      </c>
      <c r="L4" s="7">
        <v>1</v>
      </c>
      <c r="M4"/>
    </row>
    <row r="5" spans="1:20">
      <c r="A5" t="s">
        <v>101</v>
      </c>
      <c r="B5" t="s">
        <v>118</v>
      </c>
      <c r="C5" t="s">
        <v>29</v>
      </c>
      <c r="D5" s="6">
        <v>9.08</v>
      </c>
      <c r="E5" s="7">
        <v>2</v>
      </c>
      <c r="H5" t="s">
        <v>61</v>
      </c>
      <c r="I5" t="s">
        <v>68</v>
      </c>
      <c r="J5" t="s">
        <v>69</v>
      </c>
      <c r="K5" s="6">
        <v>9.73</v>
      </c>
      <c r="L5" s="7">
        <v>2</v>
      </c>
      <c r="M5"/>
    </row>
    <row r="6" spans="1:20">
      <c r="A6" t="s">
        <v>151</v>
      </c>
      <c r="B6" t="s">
        <v>165</v>
      </c>
      <c r="C6" t="s">
        <v>166</v>
      </c>
      <c r="D6" s="6">
        <v>9.14</v>
      </c>
      <c r="E6" s="7">
        <v>3</v>
      </c>
      <c r="H6" t="s">
        <v>17</v>
      </c>
      <c r="I6" t="s">
        <v>30</v>
      </c>
      <c r="J6" t="s">
        <v>31</v>
      </c>
      <c r="K6" s="6">
        <v>9.91</v>
      </c>
      <c r="L6" s="7">
        <v>3</v>
      </c>
      <c r="M6"/>
      <c r="S6" s="8"/>
      <c r="T6" s="7"/>
    </row>
    <row r="7" spans="1:20">
      <c r="A7" t="s">
        <v>101</v>
      </c>
      <c r="B7" t="s">
        <v>108</v>
      </c>
      <c r="C7" t="s">
        <v>109</v>
      </c>
      <c r="D7" s="6">
        <v>9.35</v>
      </c>
      <c r="E7" s="7">
        <v>4</v>
      </c>
      <c r="H7" t="s">
        <v>17</v>
      </c>
      <c r="I7" t="s">
        <v>24</v>
      </c>
      <c r="J7" t="s">
        <v>25</v>
      </c>
      <c r="K7" s="6">
        <v>9.9600000000000009</v>
      </c>
      <c r="L7" s="7">
        <v>4</v>
      </c>
      <c r="M7"/>
    </row>
    <row r="8" spans="1:20">
      <c r="A8" t="s">
        <v>101</v>
      </c>
      <c r="B8" t="s">
        <v>112</v>
      </c>
      <c r="C8" t="s">
        <v>113</v>
      </c>
      <c r="D8" s="6">
        <v>9.4700000000000006</v>
      </c>
      <c r="E8" s="7">
        <v>5</v>
      </c>
      <c r="H8" t="s">
        <v>61</v>
      </c>
      <c r="I8" t="s">
        <v>74</v>
      </c>
      <c r="J8" t="s">
        <v>75</v>
      </c>
      <c r="K8" s="6">
        <v>9.99</v>
      </c>
      <c r="L8" s="7">
        <v>5</v>
      </c>
      <c r="M8"/>
    </row>
    <row r="9" spans="1:20">
      <c r="A9" t="s">
        <v>101</v>
      </c>
      <c r="B9" t="s">
        <v>114</v>
      </c>
      <c r="C9" t="s">
        <v>115</v>
      </c>
      <c r="D9" s="6">
        <v>9.59</v>
      </c>
      <c r="E9" s="7">
        <v>6</v>
      </c>
      <c r="H9" t="s">
        <v>38</v>
      </c>
      <c r="I9" t="s">
        <v>53</v>
      </c>
      <c r="J9" t="s">
        <v>54</v>
      </c>
      <c r="K9" s="6">
        <v>10.029999999999999</v>
      </c>
      <c r="L9" s="7">
        <v>6</v>
      </c>
      <c r="M9"/>
    </row>
    <row r="10" spans="1:20">
      <c r="A10" t="s">
        <v>151</v>
      </c>
      <c r="B10" t="s">
        <v>85</v>
      </c>
      <c r="C10" t="s">
        <v>161</v>
      </c>
      <c r="D10" s="6">
        <v>9.6199999999999992</v>
      </c>
      <c r="E10" s="7">
        <v>7</v>
      </c>
      <c r="H10" t="s">
        <v>17</v>
      </c>
      <c r="I10" t="s">
        <v>18</v>
      </c>
      <c r="J10" t="s">
        <v>19</v>
      </c>
      <c r="K10" s="6">
        <v>10.07</v>
      </c>
      <c r="L10" s="7">
        <v>7</v>
      </c>
      <c r="M10"/>
    </row>
    <row r="11" spans="1:20">
      <c r="A11" t="s">
        <v>151</v>
      </c>
      <c r="B11" t="s">
        <v>154</v>
      </c>
      <c r="C11" t="s">
        <v>155</v>
      </c>
      <c r="D11" s="6">
        <v>9.77</v>
      </c>
      <c r="E11" s="7">
        <v>8</v>
      </c>
      <c r="H11" t="s">
        <v>17</v>
      </c>
      <c r="I11" t="s">
        <v>32</v>
      </c>
      <c r="J11" t="s">
        <v>33</v>
      </c>
      <c r="K11" s="6">
        <v>10.17</v>
      </c>
      <c r="L11" s="7">
        <v>8</v>
      </c>
      <c r="M11"/>
    </row>
    <row r="12" spans="1:20">
      <c r="A12" t="s">
        <v>151</v>
      </c>
      <c r="B12" t="s">
        <v>162</v>
      </c>
      <c r="C12" t="s">
        <v>163</v>
      </c>
      <c r="D12" s="6">
        <v>9.7799999999999994</v>
      </c>
      <c r="E12" s="7">
        <v>9</v>
      </c>
      <c r="H12" t="s">
        <v>38</v>
      </c>
      <c r="I12" t="s">
        <v>47</v>
      </c>
      <c r="J12" t="s">
        <v>48</v>
      </c>
      <c r="K12" s="6">
        <v>10.63</v>
      </c>
      <c r="L12" s="7">
        <v>9</v>
      </c>
      <c r="M12"/>
    </row>
    <row r="13" spans="1:20">
      <c r="A13" t="s">
        <v>151</v>
      </c>
      <c r="B13" t="s">
        <v>167</v>
      </c>
      <c r="C13" t="s">
        <v>168</v>
      </c>
      <c r="D13" s="6">
        <v>9.9600000000000009</v>
      </c>
      <c r="E13" s="7">
        <v>10</v>
      </c>
      <c r="H13" t="s">
        <v>17</v>
      </c>
      <c r="I13" t="s">
        <v>28</v>
      </c>
      <c r="J13" t="s">
        <v>29</v>
      </c>
      <c r="K13" s="6">
        <v>10.74</v>
      </c>
      <c r="L13" s="7">
        <v>10</v>
      </c>
      <c r="M13"/>
    </row>
    <row r="15" spans="1:20">
      <c r="A15" s="40" t="s">
        <v>179</v>
      </c>
      <c r="B15" s="40"/>
      <c r="C15" s="40"/>
      <c r="D15" s="40"/>
      <c r="E15" s="40"/>
      <c r="H15" s="41" t="s">
        <v>180</v>
      </c>
      <c r="I15" s="41"/>
      <c r="J15" s="41"/>
      <c r="K15" s="41"/>
      <c r="L15" s="41"/>
      <c r="M15"/>
    </row>
    <row r="16" spans="1:20">
      <c r="A16" s="2" t="s">
        <v>1</v>
      </c>
      <c r="B16" s="2" t="s">
        <v>2</v>
      </c>
      <c r="C16" s="2" t="s">
        <v>3</v>
      </c>
      <c r="D16" s="3" t="s">
        <v>173</v>
      </c>
      <c r="E16" s="4" t="s">
        <v>174</v>
      </c>
      <c r="H16" s="2" t="s">
        <v>1</v>
      </c>
      <c r="I16" s="2" t="s">
        <v>2</v>
      </c>
      <c r="J16" s="2" t="s">
        <v>3</v>
      </c>
      <c r="K16" s="3" t="s">
        <v>173</v>
      </c>
      <c r="L16" s="4" t="s">
        <v>174</v>
      </c>
      <c r="M16"/>
    </row>
    <row r="17" spans="1:13">
      <c r="A17" t="s">
        <v>101</v>
      </c>
      <c r="B17" t="s">
        <v>114</v>
      </c>
      <c r="C17" t="s">
        <v>115</v>
      </c>
      <c r="D17" s="6">
        <v>14.27</v>
      </c>
      <c r="E17" s="7">
        <v>1</v>
      </c>
      <c r="H17" t="s">
        <v>17</v>
      </c>
      <c r="I17" t="s">
        <v>24</v>
      </c>
      <c r="J17" t="s">
        <v>25</v>
      </c>
      <c r="K17" s="6">
        <v>14.69</v>
      </c>
      <c r="L17" s="7">
        <v>1</v>
      </c>
      <c r="M17"/>
    </row>
    <row r="18" spans="1:13">
      <c r="A18" t="s">
        <v>101</v>
      </c>
      <c r="B18" t="s">
        <v>119</v>
      </c>
      <c r="C18" t="s">
        <v>120</v>
      </c>
      <c r="D18" s="6">
        <v>14.87</v>
      </c>
      <c r="E18" s="7">
        <v>2</v>
      </c>
      <c r="H18" t="s">
        <v>61</v>
      </c>
      <c r="I18" t="s">
        <v>68</v>
      </c>
      <c r="J18" t="s">
        <v>69</v>
      </c>
      <c r="K18" s="6">
        <v>15.03</v>
      </c>
      <c r="L18" s="7">
        <v>2</v>
      </c>
      <c r="M18"/>
    </row>
    <row r="19" spans="1:13">
      <c r="A19" t="s">
        <v>151</v>
      </c>
      <c r="B19" t="s">
        <v>85</v>
      </c>
      <c r="C19" t="s">
        <v>161</v>
      </c>
      <c r="D19" s="6">
        <v>14.96</v>
      </c>
      <c r="E19" s="7">
        <v>3</v>
      </c>
      <c r="H19" t="s">
        <v>17</v>
      </c>
      <c r="I19" t="s">
        <v>30</v>
      </c>
      <c r="J19" t="s">
        <v>31</v>
      </c>
      <c r="K19" s="6">
        <v>15.13</v>
      </c>
      <c r="L19" s="7">
        <v>3</v>
      </c>
      <c r="M19"/>
    </row>
    <row r="20" spans="1:13">
      <c r="A20" t="s">
        <v>101</v>
      </c>
      <c r="B20" t="s">
        <v>118</v>
      </c>
      <c r="C20" t="s">
        <v>29</v>
      </c>
      <c r="D20" s="6">
        <v>15.02</v>
      </c>
      <c r="E20" s="7">
        <v>4</v>
      </c>
      <c r="H20" t="s">
        <v>17</v>
      </c>
      <c r="I20" t="s">
        <v>18</v>
      </c>
      <c r="J20" t="s">
        <v>19</v>
      </c>
      <c r="K20" s="6">
        <v>15.25</v>
      </c>
      <c r="L20" s="7">
        <v>4</v>
      </c>
      <c r="M20"/>
    </row>
    <row r="21" spans="1:13">
      <c r="A21" t="s">
        <v>151</v>
      </c>
      <c r="B21" t="s">
        <v>164</v>
      </c>
      <c r="C21" t="s">
        <v>109</v>
      </c>
      <c r="D21" s="6">
        <v>15.18</v>
      </c>
      <c r="E21" s="7">
        <v>5</v>
      </c>
      <c r="H21" t="s">
        <v>17</v>
      </c>
      <c r="I21" t="s">
        <v>32</v>
      </c>
      <c r="J21" t="s">
        <v>33</v>
      </c>
      <c r="K21" s="6">
        <v>15.44</v>
      </c>
      <c r="L21" s="7">
        <v>5</v>
      </c>
    </row>
    <row r="22" spans="1:13">
      <c r="A22" t="s">
        <v>127</v>
      </c>
      <c r="B22" t="s">
        <v>139</v>
      </c>
      <c r="C22" t="s">
        <v>140</v>
      </c>
      <c r="D22" s="6">
        <v>15.77</v>
      </c>
      <c r="E22" s="7">
        <v>6</v>
      </c>
      <c r="H22" t="s">
        <v>61</v>
      </c>
      <c r="I22" t="s">
        <v>74</v>
      </c>
      <c r="J22" t="s">
        <v>75</v>
      </c>
      <c r="K22" s="6">
        <v>15.52</v>
      </c>
      <c r="L22" s="7">
        <v>6</v>
      </c>
    </row>
    <row r="23" spans="1:13">
      <c r="A23" t="s">
        <v>101</v>
      </c>
      <c r="B23" t="s">
        <v>108</v>
      </c>
      <c r="C23" t="s">
        <v>109</v>
      </c>
      <c r="D23" s="6">
        <v>15.79</v>
      </c>
      <c r="E23" s="7">
        <v>7</v>
      </c>
      <c r="H23" t="s">
        <v>38</v>
      </c>
      <c r="I23" t="s">
        <v>53</v>
      </c>
      <c r="J23" t="s">
        <v>54</v>
      </c>
      <c r="K23" s="6">
        <v>15.58</v>
      </c>
      <c r="L23" s="7">
        <v>7</v>
      </c>
    </row>
    <row r="24" spans="1:13">
      <c r="A24" t="s">
        <v>78</v>
      </c>
      <c r="B24" t="s">
        <v>95</v>
      </c>
      <c r="C24" t="s">
        <v>96</v>
      </c>
      <c r="D24" s="6">
        <v>15.81</v>
      </c>
      <c r="E24" s="7">
        <v>8</v>
      </c>
      <c r="H24" t="s">
        <v>17</v>
      </c>
      <c r="I24" t="s">
        <v>35</v>
      </c>
      <c r="J24" t="s">
        <v>36</v>
      </c>
      <c r="K24" s="6">
        <v>15.92</v>
      </c>
      <c r="L24" s="7">
        <v>8</v>
      </c>
    </row>
    <row r="25" spans="1:13">
      <c r="A25" t="s">
        <v>101</v>
      </c>
      <c r="B25" t="s">
        <v>106</v>
      </c>
      <c r="C25" t="s">
        <v>107</v>
      </c>
      <c r="D25" s="6">
        <v>15.82</v>
      </c>
      <c r="E25" s="7">
        <v>9</v>
      </c>
      <c r="H25" t="s">
        <v>38</v>
      </c>
      <c r="I25" t="s">
        <v>47</v>
      </c>
      <c r="J25" t="s">
        <v>48</v>
      </c>
      <c r="K25" s="6">
        <v>16.28</v>
      </c>
      <c r="L25" s="7">
        <v>9</v>
      </c>
    </row>
    <row r="26" spans="1:13">
      <c r="A26" t="s">
        <v>101</v>
      </c>
      <c r="B26" t="s">
        <v>112</v>
      </c>
      <c r="C26" t="s">
        <v>113</v>
      </c>
      <c r="D26" s="6">
        <v>15.84</v>
      </c>
      <c r="E26" s="7">
        <v>10</v>
      </c>
      <c r="H26" t="s">
        <v>17</v>
      </c>
      <c r="I26" t="s">
        <v>28</v>
      </c>
      <c r="J26" t="s">
        <v>29</v>
      </c>
      <c r="K26" s="6">
        <v>16.63</v>
      </c>
      <c r="L26" s="7">
        <v>10</v>
      </c>
    </row>
    <row r="28" spans="1:13">
      <c r="A28" s="40" t="s">
        <v>181</v>
      </c>
      <c r="B28" s="40"/>
      <c r="C28" s="40"/>
      <c r="D28" s="40"/>
      <c r="E28" s="40"/>
      <c r="H28" s="41" t="s">
        <v>182</v>
      </c>
      <c r="I28" s="41"/>
      <c r="J28" s="41"/>
      <c r="K28" s="41"/>
      <c r="L28" s="41"/>
    </row>
    <row r="29" spans="1:13" s="9" customFormat="1">
      <c r="A29" s="2" t="s">
        <v>1</v>
      </c>
      <c r="B29" s="2" t="s">
        <v>2</v>
      </c>
      <c r="C29" s="2" t="s">
        <v>3</v>
      </c>
      <c r="D29" s="3" t="s">
        <v>173</v>
      </c>
      <c r="E29" s="4" t="s">
        <v>174</v>
      </c>
      <c r="H29" s="2" t="s">
        <v>1</v>
      </c>
      <c r="I29" s="2" t="s">
        <v>2</v>
      </c>
      <c r="J29" s="2" t="s">
        <v>3</v>
      </c>
      <c r="K29" s="3" t="s">
        <v>173</v>
      </c>
      <c r="L29" s="4" t="s">
        <v>174</v>
      </c>
      <c r="M29" s="10"/>
    </row>
    <row r="30" spans="1:13">
      <c r="A30" t="s">
        <v>101</v>
      </c>
      <c r="B30" t="s">
        <v>108</v>
      </c>
      <c r="C30" t="s">
        <v>109</v>
      </c>
      <c r="D30" s="6">
        <v>31.53</v>
      </c>
      <c r="E30" s="7">
        <v>1</v>
      </c>
      <c r="H30" t="s">
        <v>17</v>
      </c>
      <c r="I30" t="s">
        <v>30</v>
      </c>
      <c r="J30" t="s">
        <v>31</v>
      </c>
      <c r="K30" s="6">
        <v>32.71</v>
      </c>
      <c r="L30" s="7">
        <v>1</v>
      </c>
    </row>
    <row r="31" spans="1:13">
      <c r="A31" t="s">
        <v>101</v>
      </c>
      <c r="B31" t="s">
        <v>114</v>
      </c>
      <c r="C31" t="s">
        <v>115</v>
      </c>
      <c r="D31" s="6">
        <v>31.81</v>
      </c>
      <c r="E31" s="7">
        <v>2</v>
      </c>
      <c r="H31" t="s">
        <v>61</v>
      </c>
      <c r="I31" t="s">
        <v>68</v>
      </c>
      <c r="J31" t="s">
        <v>69</v>
      </c>
      <c r="K31" s="6">
        <v>33.71</v>
      </c>
      <c r="L31" s="7">
        <v>2</v>
      </c>
    </row>
    <row r="32" spans="1:13">
      <c r="A32" t="s">
        <v>101</v>
      </c>
      <c r="B32" t="s">
        <v>118</v>
      </c>
      <c r="C32" t="s">
        <v>29</v>
      </c>
      <c r="D32" s="6">
        <v>34.4</v>
      </c>
      <c r="E32" s="7">
        <v>3</v>
      </c>
      <c r="H32" t="s">
        <v>61</v>
      </c>
      <c r="I32" t="s">
        <v>74</v>
      </c>
      <c r="J32" t="s">
        <v>75</v>
      </c>
      <c r="K32" s="6">
        <v>34.19</v>
      </c>
      <c r="L32" s="7">
        <v>3</v>
      </c>
    </row>
    <row r="33" spans="1:13">
      <c r="A33" t="s">
        <v>151</v>
      </c>
      <c r="B33" t="s">
        <v>162</v>
      </c>
      <c r="C33" t="s">
        <v>163</v>
      </c>
      <c r="D33" s="6">
        <v>34.47</v>
      </c>
      <c r="E33" s="7">
        <v>4</v>
      </c>
      <c r="H33" t="s">
        <v>38</v>
      </c>
      <c r="I33" t="s">
        <v>47</v>
      </c>
      <c r="J33" t="s">
        <v>48</v>
      </c>
      <c r="K33" s="6">
        <v>35.78</v>
      </c>
      <c r="L33" s="7">
        <v>4</v>
      </c>
    </row>
    <row r="34" spans="1:13">
      <c r="A34" t="s">
        <v>151</v>
      </c>
      <c r="B34" t="s">
        <v>157</v>
      </c>
      <c r="C34" t="s">
        <v>158</v>
      </c>
      <c r="D34" s="6">
        <v>34.590000000000003</v>
      </c>
      <c r="E34" s="7">
        <v>5</v>
      </c>
      <c r="H34" t="s">
        <v>17</v>
      </c>
      <c r="I34" t="s">
        <v>28</v>
      </c>
      <c r="J34" t="s">
        <v>29</v>
      </c>
      <c r="K34" s="6">
        <v>35.96</v>
      </c>
      <c r="L34" s="7">
        <v>5</v>
      </c>
    </row>
    <row r="35" spans="1:13">
      <c r="A35" t="s">
        <v>101</v>
      </c>
      <c r="B35" t="s">
        <v>119</v>
      </c>
      <c r="C35" t="s">
        <v>120</v>
      </c>
      <c r="D35" s="6">
        <v>35.07</v>
      </c>
      <c r="E35" s="7">
        <v>6</v>
      </c>
      <c r="H35" t="s">
        <v>38</v>
      </c>
      <c r="I35" t="s">
        <v>53</v>
      </c>
      <c r="J35" t="s">
        <v>54</v>
      </c>
      <c r="K35" s="6">
        <v>38.25</v>
      </c>
      <c r="L35" s="7">
        <v>6</v>
      </c>
    </row>
    <row r="36" spans="1:13">
      <c r="A36" t="s">
        <v>101</v>
      </c>
      <c r="B36" t="s">
        <v>106</v>
      </c>
      <c r="C36" t="s">
        <v>107</v>
      </c>
      <c r="D36" s="6">
        <v>35.090000000000003</v>
      </c>
      <c r="E36" s="7">
        <v>7</v>
      </c>
      <c r="H36" t="s">
        <v>17</v>
      </c>
      <c r="I36" t="s">
        <v>26</v>
      </c>
      <c r="J36" t="s">
        <v>27</v>
      </c>
      <c r="K36" s="6">
        <v>39.46</v>
      </c>
      <c r="L36" s="7">
        <v>7</v>
      </c>
    </row>
    <row r="37" spans="1:13">
      <c r="A37" t="s">
        <v>151</v>
      </c>
      <c r="B37" t="s">
        <v>164</v>
      </c>
      <c r="C37" t="s">
        <v>109</v>
      </c>
      <c r="D37" s="6">
        <v>35.15</v>
      </c>
      <c r="E37" s="7">
        <v>8</v>
      </c>
      <c r="H37" t="s">
        <v>38</v>
      </c>
      <c r="I37" t="s">
        <v>39</v>
      </c>
      <c r="J37" t="s">
        <v>40</v>
      </c>
      <c r="K37" s="6">
        <v>39.590000000000003</v>
      </c>
      <c r="L37" s="7">
        <v>8</v>
      </c>
    </row>
    <row r="38" spans="1:13">
      <c r="A38" t="s">
        <v>151</v>
      </c>
      <c r="B38" t="s">
        <v>167</v>
      </c>
      <c r="C38" t="s">
        <v>168</v>
      </c>
      <c r="D38" s="6">
        <v>36.590000000000003</v>
      </c>
      <c r="E38" s="7">
        <v>9</v>
      </c>
      <c r="H38" t="s">
        <v>61</v>
      </c>
      <c r="I38" t="s">
        <v>66</v>
      </c>
      <c r="J38" t="s">
        <v>67</v>
      </c>
      <c r="K38" s="6">
        <v>44.82</v>
      </c>
      <c r="L38" s="7">
        <v>9</v>
      </c>
    </row>
    <row r="39" spans="1:13">
      <c r="A39" t="s">
        <v>151</v>
      </c>
      <c r="B39" t="s">
        <v>165</v>
      </c>
      <c r="C39" t="s">
        <v>166</v>
      </c>
      <c r="D39" s="6">
        <v>36.770000000000003</v>
      </c>
      <c r="E39" s="7">
        <v>10</v>
      </c>
      <c r="K39" s="6"/>
      <c r="L39" s="7"/>
    </row>
    <row r="41" spans="1:13">
      <c r="A41" s="40" t="s">
        <v>183</v>
      </c>
      <c r="B41" s="40"/>
      <c r="C41" s="40"/>
      <c r="D41" s="40"/>
      <c r="E41" s="40"/>
      <c r="H41" s="41" t="s">
        <v>184</v>
      </c>
      <c r="I41" s="41"/>
      <c r="J41" s="41"/>
      <c r="K41" s="41"/>
      <c r="L41" s="41"/>
    </row>
    <row r="42" spans="1:13" s="9" customFormat="1">
      <c r="A42" s="2" t="s">
        <v>1</v>
      </c>
      <c r="B42" s="2" t="s">
        <v>2</v>
      </c>
      <c r="C42" s="2" t="s">
        <v>3</v>
      </c>
      <c r="D42" s="3" t="s">
        <v>173</v>
      </c>
      <c r="E42" s="4" t="s">
        <v>174</v>
      </c>
      <c r="H42" s="2" t="s">
        <v>1</v>
      </c>
      <c r="I42" s="2" t="s">
        <v>2</v>
      </c>
      <c r="J42" s="2" t="s">
        <v>3</v>
      </c>
      <c r="K42" s="3" t="s">
        <v>173</v>
      </c>
      <c r="L42" s="4" t="s">
        <v>174</v>
      </c>
      <c r="M42" s="10"/>
    </row>
    <row r="43" spans="1:13">
      <c r="A43" t="s">
        <v>101</v>
      </c>
      <c r="B43" t="s">
        <v>114</v>
      </c>
      <c r="C43" t="s">
        <v>115</v>
      </c>
      <c r="D43" s="22">
        <v>7.9421296296296282E-4</v>
      </c>
      <c r="E43" s="7">
        <v>1</v>
      </c>
      <c r="H43" t="s">
        <v>17</v>
      </c>
      <c r="I43" t="s">
        <v>32</v>
      </c>
      <c r="J43" t="s">
        <v>33</v>
      </c>
      <c r="K43" s="22">
        <v>8.986111111111112E-4</v>
      </c>
      <c r="L43" s="7">
        <v>1</v>
      </c>
    </row>
    <row r="44" spans="1:13">
      <c r="A44" t="s">
        <v>101</v>
      </c>
      <c r="B44" t="s">
        <v>108</v>
      </c>
      <c r="C44" t="s">
        <v>109</v>
      </c>
      <c r="D44" s="22">
        <v>8.3043981481481478E-4</v>
      </c>
      <c r="E44" s="7">
        <v>2</v>
      </c>
      <c r="H44" t="s">
        <v>17</v>
      </c>
      <c r="I44" t="s">
        <v>18</v>
      </c>
      <c r="J44" t="s">
        <v>19</v>
      </c>
      <c r="K44" s="22">
        <v>9.2685185185185188E-4</v>
      </c>
      <c r="L44" s="7">
        <v>2</v>
      </c>
    </row>
    <row r="45" spans="1:13">
      <c r="A45" t="s">
        <v>151</v>
      </c>
      <c r="B45" t="s">
        <v>164</v>
      </c>
      <c r="C45" t="s">
        <v>109</v>
      </c>
      <c r="D45" s="22">
        <v>9.1076388888888891E-4</v>
      </c>
      <c r="E45" s="7">
        <v>3</v>
      </c>
      <c r="H45" t="s">
        <v>61</v>
      </c>
      <c r="I45" t="s">
        <v>74</v>
      </c>
      <c r="J45" t="s">
        <v>75</v>
      </c>
      <c r="K45" s="22">
        <v>9.3252314814814814E-4</v>
      </c>
      <c r="L45" s="7">
        <v>3</v>
      </c>
    </row>
    <row r="46" spans="1:13">
      <c r="A46" t="s">
        <v>151</v>
      </c>
      <c r="B46" t="s">
        <v>162</v>
      </c>
      <c r="C46" t="s">
        <v>163</v>
      </c>
      <c r="D46" s="22">
        <v>9.1585648148148147E-4</v>
      </c>
      <c r="E46" s="7">
        <v>4</v>
      </c>
      <c r="H46" t="s">
        <v>17</v>
      </c>
      <c r="I46" t="s">
        <v>35</v>
      </c>
      <c r="J46" t="s">
        <v>36</v>
      </c>
      <c r="K46" s="22">
        <v>9.4629629629629632E-4</v>
      </c>
      <c r="L46" s="7">
        <v>4</v>
      </c>
    </row>
    <row r="47" spans="1:13">
      <c r="A47" t="s">
        <v>78</v>
      </c>
      <c r="B47" t="s">
        <v>95</v>
      </c>
      <c r="C47" t="s">
        <v>96</v>
      </c>
      <c r="D47" s="22">
        <v>9.1724537037037035E-4</v>
      </c>
      <c r="E47" s="7">
        <v>5</v>
      </c>
      <c r="H47" t="s">
        <v>38</v>
      </c>
      <c r="I47" t="s">
        <v>47</v>
      </c>
      <c r="J47" t="s">
        <v>48</v>
      </c>
      <c r="K47" s="22">
        <v>9.5590277777777785E-4</v>
      </c>
      <c r="L47" s="7">
        <v>5</v>
      </c>
    </row>
    <row r="48" spans="1:13">
      <c r="A48" t="s">
        <v>78</v>
      </c>
      <c r="B48" t="s">
        <v>79</v>
      </c>
      <c r="C48" t="s">
        <v>65</v>
      </c>
      <c r="D48" s="22">
        <v>9.237268518518519E-4</v>
      </c>
      <c r="E48" s="7">
        <v>6</v>
      </c>
      <c r="H48" t="s">
        <v>61</v>
      </c>
      <c r="I48" t="s">
        <v>68</v>
      </c>
      <c r="J48" t="s">
        <v>69</v>
      </c>
      <c r="K48" s="22">
        <v>9.7430555555555552E-4</v>
      </c>
      <c r="L48" s="7">
        <v>6</v>
      </c>
    </row>
    <row r="49" spans="1:13">
      <c r="A49" t="s">
        <v>151</v>
      </c>
      <c r="B49" t="s">
        <v>154</v>
      </c>
      <c r="C49" t="s">
        <v>155</v>
      </c>
      <c r="D49" s="22">
        <v>9.2673611111111114E-4</v>
      </c>
      <c r="E49" s="7">
        <v>7</v>
      </c>
      <c r="H49" t="s">
        <v>61</v>
      </c>
      <c r="I49" t="s">
        <v>64</v>
      </c>
      <c r="J49" t="s">
        <v>65</v>
      </c>
      <c r="K49" s="22">
        <v>9.8229166666666669E-4</v>
      </c>
      <c r="L49" s="7">
        <v>7</v>
      </c>
    </row>
    <row r="50" spans="1:13">
      <c r="A50" t="s">
        <v>127</v>
      </c>
      <c r="B50" t="s">
        <v>149</v>
      </c>
      <c r="C50" t="s">
        <v>150</v>
      </c>
      <c r="D50" s="22">
        <v>9.5497685185185182E-4</v>
      </c>
      <c r="E50" s="7">
        <v>8</v>
      </c>
      <c r="H50" t="s">
        <v>38</v>
      </c>
      <c r="I50" t="s">
        <v>53</v>
      </c>
      <c r="J50" t="s">
        <v>54</v>
      </c>
      <c r="K50" s="22">
        <v>1.0644675925925925E-3</v>
      </c>
      <c r="L50" s="7">
        <v>8</v>
      </c>
    </row>
    <row r="51" spans="1:13">
      <c r="A51" t="s">
        <v>101</v>
      </c>
      <c r="B51" t="s">
        <v>119</v>
      </c>
      <c r="C51" t="s">
        <v>120</v>
      </c>
      <c r="D51" s="22">
        <v>9.6284722222222225E-4</v>
      </c>
      <c r="E51" s="7">
        <v>9</v>
      </c>
      <c r="H51" t="s">
        <v>61</v>
      </c>
      <c r="I51" t="s">
        <v>66</v>
      </c>
      <c r="J51" t="s">
        <v>67</v>
      </c>
      <c r="K51" s="22">
        <v>1.0840277777777777E-3</v>
      </c>
      <c r="L51" s="7">
        <v>9</v>
      </c>
    </row>
    <row r="52" spans="1:13">
      <c r="A52" t="s">
        <v>127</v>
      </c>
      <c r="B52" t="s">
        <v>132</v>
      </c>
      <c r="C52" t="s">
        <v>133</v>
      </c>
      <c r="D52" s="22">
        <v>9.8171296296296288E-4</v>
      </c>
      <c r="E52" s="7">
        <v>10</v>
      </c>
      <c r="H52" t="s">
        <v>38</v>
      </c>
      <c r="I52" t="s">
        <v>41</v>
      </c>
      <c r="J52" t="s">
        <v>42</v>
      </c>
      <c r="K52" s="22">
        <v>1.1143518518518518E-3</v>
      </c>
      <c r="L52" s="7">
        <v>10</v>
      </c>
    </row>
    <row r="53" spans="1:13">
      <c r="C53"/>
      <c r="D53" s="8"/>
      <c r="E53" s="7"/>
    </row>
    <row r="54" spans="1:13">
      <c r="C54"/>
      <c r="D54" s="8"/>
    </row>
    <row r="55" spans="1:13">
      <c r="A55" s="40" t="s">
        <v>185</v>
      </c>
      <c r="B55" s="40"/>
      <c r="C55" s="40"/>
      <c r="D55" s="40"/>
      <c r="E55" s="40"/>
      <c r="F55" s="40"/>
      <c r="H55" s="41" t="s">
        <v>186</v>
      </c>
      <c r="I55" s="41"/>
      <c r="J55" s="41"/>
      <c r="K55" s="41"/>
      <c r="L55" s="41"/>
      <c r="M55" s="41"/>
    </row>
    <row r="56" spans="1:13">
      <c r="A56" s="2" t="s">
        <v>1</v>
      </c>
      <c r="B56" s="2" t="s">
        <v>2</v>
      </c>
      <c r="C56" s="2" t="s">
        <v>3</v>
      </c>
      <c r="D56" s="13" t="s">
        <v>175</v>
      </c>
      <c r="E56" s="5" t="s">
        <v>176</v>
      </c>
      <c r="F56" s="5" t="s">
        <v>174</v>
      </c>
      <c r="H56" s="2" t="s">
        <v>1</v>
      </c>
      <c r="I56" s="2" t="s">
        <v>2</v>
      </c>
      <c r="J56" s="2" t="s">
        <v>3</v>
      </c>
      <c r="K56" s="13" t="s">
        <v>175</v>
      </c>
      <c r="L56" s="5" t="s">
        <v>176</v>
      </c>
      <c r="M56" s="5" t="s">
        <v>174</v>
      </c>
    </row>
    <row r="57" spans="1:13" s="14" customFormat="1">
      <c r="A57" t="s">
        <v>101</v>
      </c>
      <c r="B57" t="s">
        <v>114</v>
      </c>
      <c r="C57" t="s">
        <v>115</v>
      </c>
      <c r="D57" s="14">
        <v>11</v>
      </c>
      <c r="E57" s="14">
        <v>11</v>
      </c>
      <c r="F57" s="7">
        <v>1</v>
      </c>
      <c r="H57" t="s">
        <v>17</v>
      </c>
      <c r="I57" t="s">
        <v>24</v>
      </c>
      <c r="J57" t="s">
        <v>25</v>
      </c>
      <c r="K57" s="14">
        <v>12</v>
      </c>
      <c r="L57" s="14">
        <v>10</v>
      </c>
      <c r="M57" s="7">
        <v>1</v>
      </c>
    </row>
    <row r="58" spans="1:13" s="14" customFormat="1">
      <c r="A58" t="s">
        <v>101</v>
      </c>
      <c r="B58" t="s">
        <v>108</v>
      </c>
      <c r="C58" t="s">
        <v>109</v>
      </c>
      <c r="D58" s="14">
        <v>11</v>
      </c>
      <c r="E58" s="14">
        <v>6</v>
      </c>
      <c r="F58" s="7">
        <v>2</v>
      </c>
      <c r="H58" t="s">
        <v>17</v>
      </c>
      <c r="I58" t="s">
        <v>32</v>
      </c>
      <c r="J58" t="s">
        <v>33</v>
      </c>
      <c r="K58" s="14">
        <v>12</v>
      </c>
      <c r="L58" s="14">
        <v>0</v>
      </c>
      <c r="M58" s="7">
        <v>2</v>
      </c>
    </row>
    <row r="59" spans="1:13" s="14" customFormat="1">
      <c r="A59" t="s">
        <v>101</v>
      </c>
      <c r="B59" t="s">
        <v>118</v>
      </c>
      <c r="C59" t="s">
        <v>29</v>
      </c>
      <c r="D59" s="14">
        <v>11</v>
      </c>
      <c r="E59" s="14">
        <v>2</v>
      </c>
      <c r="F59" s="7">
        <v>3</v>
      </c>
      <c r="H59" t="s">
        <v>17</v>
      </c>
      <c r="I59" t="s">
        <v>30</v>
      </c>
      <c r="J59" t="s">
        <v>31</v>
      </c>
      <c r="K59" s="14">
        <v>10</v>
      </c>
      <c r="L59" s="14">
        <v>8</v>
      </c>
      <c r="M59" s="7">
        <v>3</v>
      </c>
    </row>
    <row r="60" spans="1:13" s="14" customFormat="1">
      <c r="A60" t="s">
        <v>78</v>
      </c>
      <c r="B60" t="s">
        <v>85</v>
      </c>
      <c r="C60" t="s">
        <v>86</v>
      </c>
      <c r="D60" s="14">
        <v>10</v>
      </c>
      <c r="E60" s="14">
        <v>10</v>
      </c>
      <c r="F60" s="7">
        <v>4</v>
      </c>
      <c r="H60" t="s">
        <v>61</v>
      </c>
      <c r="I60" t="s">
        <v>74</v>
      </c>
      <c r="J60" t="s">
        <v>75</v>
      </c>
      <c r="K60" s="14">
        <v>10</v>
      </c>
      <c r="L60" s="14">
        <v>5</v>
      </c>
      <c r="M60" s="7">
        <v>4</v>
      </c>
    </row>
    <row r="61" spans="1:13" s="14" customFormat="1">
      <c r="A61" t="s">
        <v>78</v>
      </c>
      <c r="B61" t="s">
        <v>95</v>
      </c>
      <c r="C61" t="s">
        <v>96</v>
      </c>
      <c r="D61" s="14">
        <v>10</v>
      </c>
      <c r="E61" s="14">
        <v>9</v>
      </c>
      <c r="F61" s="7">
        <v>5</v>
      </c>
      <c r="H61" t="s">
        <v>38</v>
      </c>
      <c r="I61" t="s">
        <v>56</v>
      </c>
      <c r="J61" t="s">
        <v>57</v>
      </c>
      <c r="K61" s="14">
        <v>10</v>
      </c>
      <c r="L61" s="14">
        <v>5</v>
      </c>
      <c r="M61" s="7">
        <v>4</v>
      </c>
    </row>
    <row r="62" spans="1:13" s="14" customFormat="1">
      <c r="A62" t="s">
        <v>101</v>
      </c>
      <c r="B62" t="s">
        <v>119</v>
      </c>
      <c r="C62" t="s">
        <v>120</v>
      </c>
      <c r="D62" s="14">
        <v>10</v>
      </c>
      <c r="E62" s="14">
        <v>9</v>
      </c>
      <c r="F62" s="7">
        <v>5</v>
      </c>
      <c r="H62" t="s">
        <v>17</v>
      </c>
      <c r="I62" t="s">
        <v>35</v>
      </c>
      <c r="J62" t="s">
        <v>36</v>
      </c>
      <c r="K62" s="14">
        <v>10</v>
      </c>
      <c r="L62" s="14">
        <v>4</v>
      </c>
      <c r="M62" s="7">
        <v>6</v>
      </c>
    </row>
    <row r="63" spans="1:13" s="14" customFormat="1">
      <c r="A63" t="s">
        <v>101</v>
      </c>
      <c r="B63" t="s">
        <v>123</v>
      </c>
      <c r="C63" t="s">
        <v>124</v>
      </c>
      <c r="D63" s="14">
        <v>10</v>
      </c>
      <c r="E63" s="14">
        <v>8</v>
      </c>
      <c r="F63" s="7">
        <v>7</v>
      </c>
      <c r="H63" t="s">
        <v>61</v>
      </c>
      <c r="I63" t="s">
        <v>68</v>
      </c>
      <c r="J63" t="s">
        <v>69</v>
      </c>
      <c r="K63" s="14">
        <v>10</v>
      </c>
      <c r="L63" s="14">
        <v>1</v>
      </c>
      <c r="M63" s="7">
        <v>7</v>
      </c>
    </row>
    <row r="64" spans="1:13" s="14" customFormat="1">
      <c r="A64" t="s">
        <v>151</v>
      </c>
      <c r="B64" t="s">
        <v>167</v>
      </c>
      <c r="C64" t="s">
        <v>168</v>
      </c>
      <c r="D64" s="14">
        <v>10</v>
      </c>
      <c r="E64" s="14">
        <v>6</v>
      </c>
      <c r="F64" s="7">
        <v>8</v>
      </c>
      <c r="H64" t="s">
        <v>17</v>
      </c>
      <c r="I64" t="s">
        <v>28</v>
      </c>
      <c r="J64" t="s">
        <v>29</v>
      </c>
      <c r="K64" s="14">
        <v>9</v>
      </c>
      <c r="L64" s="14">
        <v>11</v>
      </c>
      <c r="M64" s="7">
        <v>8</v>
      </c>
    </row>
    <row r="65" spans="1:13" s="14" customFormat="1">
      <c r="A65" t="s">
        <v>101</v>
      </c>
      <c r="B65" t="s">
        <v>125</v>
      </c>
      <c r="C65" t="s">
        <v>126</v>
      </c>
      <c r="D65" s="14">
        <v>10</v>
      </c>
      <c r="E65" s="14">
        <v>5</v>
      </c>
      <c r="F65" s="7">
        <v>9</v>
      </c>
      <c r="H65" t="s">
        <v>61</v>
      </c>
      <c r="I65" t="s">
        <v>64</v>
      </c>
      <c r="J65" t="s">
        <v>65</v>
      </c>
      <c r="K65" s="14">
        <v>9</v>
      </c>
      <c r="L65" s="14">
        <v>9</v>
      </c>
      <c r="M65" s="7">
        <v>9</v>
      </c>
    </row>
    <row r="66" spans="1:13" s="14" customFormat="1">
      <c r="A66" t="s">
        <v>101</v>
      </c>
      <c r="B66" t="s">
        <v>112</v>
      </c>
      <c r="C66" t="s">
        <v>113</v>
      </c>
      <c r="D66" s="14">
        <v>10</v>
      </c>
      <c r="E66" s="14">
        <v>5</v>
      </c>
      <c r="F66" s="7">
        <v>9</v>
      </c>
      <c r="H66" t="s">
        <v>38</v>
      </c>
      <c r="I66" t="s">
        <v>39</v>
      </c>
      <c r="J66" t="s">
        <v>40</v>
      </c>
      <c r="K66" s="14">
        <v>9</v>
      </c>
      <c r="L66" s="14">
        <v>9</v>
      </c>
      <c r="M66" s="7">
        <v>9</v>
      </c>
    </row>
    <row r="68" spans="1:13">
      <c r="A68" s="40" t="s">
        <v>187</v>
      </c>
      <c r="B68" s="40"/>
      <c r="C68" s="40"/>
      <c r="D68" s="40"/>
      <c r="E68" s="40"/>
      <c r="F68" s="40"/>
      <c r="H68" s="41" t="s">
        <v>188</v>
      </c>
      <c r="I68" s="41"/>
      <c r="J68" s="41"/>
      <c r="K68" s="41"/>
      <c r="L68" s="41"/>
      <c r="M68" s="41"/>
    </row>
    <row r="69" spans="1:13">
      <c r="A69" s="2" t="s">
        <v>1</v>
      </c>
      <c r="B69" s="2" t="s">
        <v>2</v>
      </c>
      <c r="C69" s="2" t="s">
        <v>3</v>
      </c>
      <c r="D69" s="13" t="s">
        <v>175</v>
      </c>
      <c r="E69" s="5" t="s">
        <v>176</v>
      </c>
      <c r="F69" s="5" t="s">
        <v>174</v>
      </c>
      <c r="H69" s="2" t="s">
        <v>1</v>
      </c>
      <c r="I69" s="2" t="s">
        <v>2</v>
      </c>
      <c r="J69" s="2" t="s">
        <v>3</v>
      </c>
      <c r="K69" s="13" t="s">
        <v>175</v>
      </c>
      <c r="L69" s="5" t="s">
        <v>176</v>
      </c>
      <c r="M69" s="5" t="s">
        <v>174</v>
      </c>
    </row>
    <row r="70" spans="1:13">
      <c r="A70" t="s">
        <v>151</v>
      </c>
      <c r="B70" t="s">
        <v>85</v>
      </c>
      <c r="C70" t="s">
        <v>161</v>
      </c>
      <c r="D70">
        <v>29</v>
      </c>
      <c r="E70">
        <v>9</v>
      </c>
      <c r="F70" s="7">
        <v>1</v>
      </c>
      <c r="H70" t="s">
        <v>17</v>
      </c>
      <c r="I70" t="s">
        <v>24</v>
      </c>
      <c r="J70" t="s">
        <v>25</v>
      </c>
      <c r="K70">
        <v>24</v>
      </c>
      <c r="L70">
        <v>9</v>
      </c>
      <c r="M70" s="7">
        <v>1</v>
      </c>
    </row>
    <row r="71" spans="1:13">
      <c r="A71" t="s">
        <v>151</v>
      </c>
      <c r="B71" t="s">
        <v>167</v>
      </c>
      <c r="C71" t="s">
        <v>168</v>
      </c>
      <c r="D71">
        <v>25</v>
      </c>
      <c r="E71">
        <v>0</v>
      </c>
      <c r="F71" s="7">
        <v>2</v>
      </c>
      <c r="H71" t="s">
        <v>38</v>
      </c>
      <c r="I71" t="s">
        <v>39</v>
      </c>
      <c r="J71" t="s">
        <v>40</v>
      </c>
      <c r="K71">
        <v>21</v>
      </c>
      <c r="L71">
        <v>7</v>
      </c>
      <c r="M71" s="7">
        <v>2</v>
      </c>
    </row>
    <row r="72" spans="1:13">
      <c r="A72" t="s">
        <v>101</v>
      </c>
      <c r="B72" t="s">
        <v>108</v>
      </c>
      <c r="C72" t="s">
        <v>109</v>
      </c>
      <c r="D72">
        <v>24</v>
      </c>
      <c r="E72">
        <v>11</v>
      </c>
      <c r="F72" s="7">
        <v>3</v>
      </c>
      <c r="H72" t="s">
        <v>38</v>
      </c>
      <c r="I72" t="s">
        <v>41</v>
      </c>
      <c r="J72" t="s">
        <v>42</v>
      </c>
      <c r="K72">
        <v>20</v>
      </c>
      <c r="L72">
        <v>0</v>
      </c>
      <c r="M72" s="7">
        <v>3</v>
      </c>
    </row>
    <row r="73" spans="1:13">
      <c r="A73" t="s">
        <v>78</v>
      </c>
      <c r="B73" t="s">
        <v>85</v>
      </c>
      <c r="C73" t="s">
        <v>86</v>
      </c>
      <c r="D73">
        <v>24</v>
      </c>
      <c r="E73">
        <v>2</v>
      </c>
      <c r="F73" s="7">
        <v>4</v>
      </c>
      <c r="H73" t="s">
        <v>17</v>
      </c>
      <c r="I73" t="s">
        <v>32</v>
      </c>
      <c r="J73" t="s">
        <v>33</v>
      </c>
      <c r="K73">
        <v>19</v>
      </c>
      <c r="L73">
        <v>7</v>
      </c>
      <c r="M73" s="7">
        <v>4</v>
      </c>
    </row>
    <row r="74" spans="1:13">
      <c r="A74" t="s">
        <v>101</v>
      </c>
      <c r="B74" t="s">
        <v>114</v>
      </c>
      <c r="C74" t="s">
        <v>115</v>
      </c>
      <c r="D74">
        <v>24</v>
      </c>
      <c r="E74">
        <v>0</v>
      </c>
      <c r="F74" s="7">
        <v>5</v>
      </c>
      <c r="H74" t="s">
        <v>61</v>
      </c>
      <c r="I74" t="s">
        <v>64</v>
      </c>
      <c r="J74" t="s">
        <v>65</v>
      </c>
      <c r="K74">
        <v>19</v>
      </c>
      <c r="L74">
        <v>4</v>
      </c>
      <c r="M74" s="7">
        <v>5</v>
      </c>
    </row>
    <row r="75" spans="1:13">
      <c r="A75" t="s">
        <v>127</v>
      </c>
      <c r="B75" t="s">
        <v>128</v>
      </c>
      <c r="C75" t="s">
        <v>129</v>
      </c>
      <c r="D75">
        <v>23</v>
      </c>
      <c r="E75">
        <v>5</v>
      </c>
      <c r="F75" s="7">
        <v>6</v>
      </c>
      <c r="H75" t="s">
        <v>17</v>
      </c>
      <c r="I75" t="s">
        <v>35</v>
      </c>
      <c r="J75" t="s">
        <v>36</v>
      </c>
      <c r="K75">
        <v>19</v>
      </c>
      <c r="L75">
        <v>3</v>
      </c>
      <c r="M75" s="7">
        <v>6</v>
      </c>
    </row>
    <row r="76" spans="1:13">
      <c r="A76" t="s">
        <v>127</v>
      </c>
      <c r="B76" t="s">
        <v>149</v>
      </c>
      <c r="C76" t="s">
        <v>150</v>
      </c>
      <c r="D76">
        <v>23</v>
      </c>
      <c r="E76">
        <v>5</v>
      </c>
      <c r="F76" s="7">
        <v>6</v>
      </c>
      <c r="H76" t="s">
        <v>61</v>
      </c>
      <c r="I76" t="s">
        <v>68</v>
      </c>
      <c r="J76" t="s">
        <v>69</v>
      </c>
      <c r="K76">
        <v>18</v>
      </c>
      <c r="L76">
        <v>8</v>
      </c>
      <c r="M76" s="7">
        <v>7</v>
      </c>
    </row>
    <row r="77" spans="1:13">
      <c r="A77" t="s">
        <v>78</v>
      </c>
      <c r="B77" t="s">
        <v>93</v>
      </c>
      <c r="C77" t="s">
        <v>94</v>
      </c>
      <c r="D77">
        <v>22</v>
      </c>
      <c r="E77">
        <v>8</v>
      </c>
      <c r="F77" s="7">
        <v>8</v>
      </c>
      <c r="H77" t="s">
        <v>17</v>
      </c>
      <c r="I77" t="s">
        <v>30</v>
      </c>
      <c r="J77" t="s">
        <v>31</v>
      </c>
      <c r="K77">
        <v>17</v>
      </c>
      <c r="L77">
        <v>2</v>
      </c>
      <c r="M77" s="7">
        <v>8</v>
      </c>
    </row>
    <row r="78" spans="1:13">
      <c r="A78" t="s">
        <v>78</v>
      </c>
      <c r="B78" t="s">
        <v>95</v>
      </c>
      <c r="C78" t="s">
        <v>96</v>
      </c>
      <c r="D78">
        <v>21</v>
      </c>
      <c r="E78">
        <v>9</v>
      </c>
      <c r="F78" s="7">
        <v>9</v>
      </c>
      <c r="H78" t="s">
        <v>17</v>
      </c>
      <c r="I78" t="s">
        <v>22</v>
      </c>
      <c r="J78" t="s">
        <v>23</v>
      </c>
      <c r="K78">
        <v>16</v>
      </c>
      <c r="L78">
        <v>6</v>
      </c>
      <c r="M78" s="7">
        <v>9</v>
      </c>
    </row>
    <row r="79" spans="1:13">
      <c r="A79" t="s">
        <v>127</v>
      </c>
      <c r="B79" t="s">
        <v>137</v>
      </c>
      <c r="C79" t="s">
        <v>138</v>
      </c>
      <c r="D79">
        <v>21</v>
      </c>
      <c r="E79">
        <v>8</v>
      </c>
      <c r="F79" s="7">
        <v>10</v>
      </c>
      <c r="H79" t="s">
        <v>17</v>
      </c>
      <c r="I79" t="s">
        <v>26</v>
      </c>
      <c r="J79" t="s">
        <v>27</v>
      </c>
      <c r="K79">
        <v>16</v>
      </c>
      <c r="L79">
        <v>0</v>
      </c>
      <c r="M79" s="7">
        <v>10</v>
      </c>
    </row>
    <row r="80" spans="1:13">
      <c r="C80"/>
      <c r="D80" s="8"/>
      <c r="E80" s="15"/>
      <c r="F80" s="7"/>
      <c r="K80" s="8"/>
      <c r="L80" s="15"/>
      <c r="M80" s="7"/>
    </row>
    <row r="81" spans="1:15">
      <c r="A81" s="40" t="s">
        <v>189</v>
      </c>
      <c r="B81" s="40"/>
      <c r="C81" s="40"/>
      <c r="D81" s="40"/>
      <c r="E81" s="40"/>
      <c r="F81" s="40"/>
      <c r="H81" s="41" t="s">
        <v>190</v>
      </c>
      <c r="I81" s="41"/>
      <c r="J81" s="41"/>
      <c r="K81" s="41"/>
      <c r="L81" s="41"/>
      <c r="M81" s="41"/>
    </row>
    <row r="82" spans="1:15">
      <c r="A82" s="2" t="s">
        <v>1</v>
      </c>
      <c r="B82" s="2" t="s">
        <v>2</v>
      </c>
      <c r="C82" s="2" t="s">
        <v>3</v>
      </c>
      <c r="D82" s="13" t="s">
        <v>175</v>
      </c>
      <c r="E82" s="5" t="s">
        <v>176</v>
      </c>
      <c r="F82" s="5" t="s">
        <v>174</v>
      </c>
      <c r="H82" s="2" t="s">
        <v>1</v>
      </c>
      <c r="I82" s="2" t="s">
        <v>2</v>
      </c>
      <c r="J82" s="2" t="s">
        <v>3</v>
      </c>
      <c r="K82" s="13" t="s">
        <v>175</v>
      </c>
      <c r="L82" s="5" t="s">
        <v>176</v>
      </c>
      <c r="M82" s="5" t="s">
        <v>174</v>
      </c>
    </row>
    <row r="83" spans="1:15">
      <c r="A83" t="s">
        <v>78</v>
      </c>
      <c r="B83" t="s">
        <v>85</v>
      </c>
      <c r="C83" t="s">
        <v>86</v>
      </c>
      <c r="D83">
        <v>3</v>
      </c>
      <c r="E83">
        <v>10</v>
      </c>
      <c r="F83" s="1">
        <v>1</v>
      </c>
      <c r="H83" t="s">
        <v>17</v>
      </c>
      <c r="I83" t="s">
        <v>32</v>
      </c>
      <c r="J83" t="s">
        <v>33</v>
      </c>
      <c r="K83">
        <v>4</v>
      </c>
      <c r="L83">
        <v>2</v>
      </c>
      <c r="M83" s="1">
        <v>1</v>
      </c>
      <c r="O83" s="6"/>
    </row>
    <row r="84" spans="1:15">
      <c r="A84" t="s">
        <v>101</v>
      </c>
      <c r="B84" t="s">
        <v>112</v>
      </c>
      <c r="C84" t="s">
        <v>113</v>
      </c>
      <c r="D84">
        <v>3</v>
      </c>
      <c r="E84">
        <v>10</v>
      </c>
      <c r="F84" s="1">
        <v>1</v>
      </c>
      <c r="H84" t="s">
        <v>61</v>
      </c>
      <c r="I84" t="s">
        <v>64</v>
      </c>
      <c r="J84" t="s">
        <v>65</v>
      </c>
      <c r="K84">
        <v>3</v>
      </c>
      <c r="L84">
        <v>10</v>
      </c>
      <c r="M84" s="1">
        <v>2</v>
      </c>
      <c r="O84" s="6"/>
    </row>
    <row r="85" spans="1:15">
      <c r="A85" t="s">
        <v>101</v>
      </c>
      <c r="B85" t="s">
        <v>114</v>
      </c>
      <c r="C85" t="s">
        <v>115</v>
      </c>
      <c r="D85">
        <v>3</v>
      </c>
      <c r="E85">
        <v>10</v>
      </c>
      <c r="F85" s="1">
        <v>1</v>
      </c>
      <c r="H85" t="s">
        <v>17</v>
      </c>
      <c r="I85" t="s">
        <v>22</v>
      </c>
      <c r="J85" t="s">
        <v>23</v>
      </c>
      <c r="K85">
        <v>3</v>
      </c>
      <c r="L85">
        <v>8</v>
      </c>
      <c r="M85" s="1">
        <v>3</v>
      </c>
      <c r="O85" s="6"/>
    </row>
    <row r="86" spans="1:15">
      <c r="A86" t="s">
        <v>101</v>
      </c>
      <c r="B86" t="s">
        <v>118</v>
      </c>
      <c r="C86" t="s">
        <v>29</v>
      </c>
      <c r="D86">
        <v>3</v>
      </c>
      <c r="E86">
        <v>10</v>
      </c>
      <c r="F86">
        <v>1</v>
      </c>
      <c r="H86" t="s">
        <v>17</v>
      </c>
      <c r="I86" t="s">
        <v>35</v>
      </c>
      <c r="J86" t="s">
        <v>36</v>
      </c>
      <c r="K86">
        <v>3</v>
      </c>
      <c r="L86">
        <v>8</v>
      </c>
      <c r="M86" s="1">
        <v>3</v>
      </c>
      <c r="O86" s="6"/>
    </row>
    <row r="87" spans="1:15">
      <c r="A87" t="s">
        <v>151</v>
      </c>
      <c r="B87" t="s">
        <v>167</v>
      </c>
      <c r="C87" t="s">
        <v>168</v>
      </c>
      <c r="D87">
        <v>3</v>
      </c>
      <c r="E87">
        <v>10</v>
      </c>
      <c r="F87">
        <v>1</v>
      </c>
      <c r="O87" s="6"/>
    </row>
    <row r="88" spans="1:15">
      <c r="A88" t="s">
        <v>78</v>
      </c>
      <c r="B88" t="s">
        <v>79</v>
      </c>
      <c r="C88" t="s">
        <v>65</v>
      </c>
      <c r="D88">
        <v>3</v>
      </c>
      <c r="E88">
        <v>8</v>
      </c>
      <c r="F88">
        <v>2</v>
      </c>
      <c r="O88" s="6"/>
    </row>
    <row r="89" spans="1:15">
      <c r="A89" t="s">
        <v>101</v>
      </c>
      <c r="B89" t="s">
        <v>106</v>
      </c>
      <c r="C89" t="s">
        <v>107</v>
      </c>
      <c r="D89">
        <v>3</v>
      </c>
      <c r="E89">
        <v>8</v>
      </c>
      <c r="F89">
        <v>2</v>
      </c>
    </row>
    <row r="90" spans="1:15">
      <c r="A90" t="s">
        <v>101</v>
      </c>
      <c r="B90" t="s">
        <v>108</v>
      </c>
      <c r="C90" t="s">
        <v>109</v>
      </c>
      <c r="D90">
        <v>3</v>
      </c>
      <c r="E90">
        <v>8</v>
      </c>
      <c r="F90">
        <v>2</v>
      </c>
    </row>
    <row r="91" spans="1:15">
      <c r="A91" t="s">
        <v>101</v>
      </c>
      <c r="B91" t="s">
        <v>125</v>
      </c>
      <c r="C91" t="s">
        <v>126</v>
      </c>
      <c r="D91">
        <v>3</v>
      </c>
      <c r="E91">
        <v>8</v>
      </c>
      <c r="F91">
        <v>2</v>
      </c>
      <c r="K91" s="16"/>
      <c r="L91" s="14"/>
    </row>
    <row r="92" spans="1:15">
      <c r="A92" t="s">
        <v>127</v>
      </c>
      <c r="B92" t="s">
        <v>139</v>
      </c>
      <c r="C92" t="s">
        <v>140</v>
      </c>
      <c r="D92">
        <v>3</v>
      </c>
      <c r="E92">
        <v>8</v>
      </c>
      <c r="F92">
        <v>2</v>
      </c>
      <c r="K92" s="16"/>
      <c r="L92" s="14"/>
    </row>
    <row r="93" spans="1:15">
      <c r="A93" t="s">
        <v>151</v>
      </c>
      <c r="B93" t="s">
        <v>85</v>
      </c>
      <c r="C93" t="s">
        <v>161</v>
      </c>
      <c r="D93">
        <v>3</v>
      </c>
      <c r="E93">
        <v>8</v>
      </c>
      <c r="F93">
        <v>2</v>
      </c>
    </row>
  </sheetData>
  <mergeCells count="14">
    <mergeCell ref="A2:E2"/>
    <mergeCell ref="H2:L2"/>
    <mergeCell ref="A15:E15"/>
    <mergeCell ref="H15:L15"/>
    <mergeCell ref="A28:E28"/>
    <mergeCell ref="H28:L28"/>
    <mergeCell ref="A81:F81"/>
    <mergeCell ref="H81:M81"/>
    <mergeCell ref="A41:E41"/>
    <mergeCell ref="H41:L41"/>
    <mergeCell ref="A55:F55"/>
    <mergeCell ref="H55:M55"/>
    <mergeCell ref="A68:F68"/>
    <mergeCell ref="H68:M6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T94"/>
  <sheetViews>
    <sheetView workbookViewId="0">
      <selection activeCell="O29" sqref="O29"/>
    </sheetView>
  </sheetViews>
  <sheetFormatPr defaultRowHeight="15"/>
  <cols>
    <col min="1" max="1" width="12.140625" bestFit="1" customWidth="1"/>
    <col min="2" max="2" width="10.5703125" bestFit="1" customWidth="1"/>
    <col min="3" max="3" width="11.7109375" style="17" bestFit="1" customWidth="1"/>
    <col min="4" max="4" width="8.5703125" bestFit="1" customWidth="1"/>
    <col min="5" max="5" width="6.7109375" style="1" bestFit="1" customWidth="1"/>
    <col min="6" max="7" width="5.7109375" bestFit="1" customWidth="1"/>
    <col min="8" max="8" width="22.5703125" bestFit="1" customWidth="1"/>
    <col min="9" max="10" width="10.85546875" bestFit="1" customWidth="1"/>
    <col min="11" max="11" width="8.5703125" bestFit="1" customWidth="1"/>
    <col min="12" max="12" width="6.7109375" bestFit="1" customWidth="1"/>
    <col min="13" max="13" width="5.7109375" style="1" bestFit="1" customWidth="1"/>
    <col min="14" max="14" width="19.140625" bestFit="1" customWidth="1"/>
    <col min="15" max="15" width="5.7109375" bestFit="1" customWidth="1"/>
  </cols>
  <sheetData>
    <row r="2" spans="1:20">
      <c r="A2" s="40" t="s">
        <v>177</v>
      </c>
      <c r="B2" s="40"/>
      <c r="C2" s="40"/>
      <c r="D2" s="40"/>
      <c r="E2" s="40"/>
      <c r="H2" s="41" t="s">
        <v>178</v>
      </c>
      <c r="I2" s="41"/>
      <c r="J2" s="41"/>
      <c r="K2" s="41"/>
      <c r="L2" s="41"/>
    </row>
    <row r="3" spans="1:20">
      <c r="A3" s="2" t="s">
        <v>1</v>
      </c>
      <c r="B3" s="2" t="s">
        <v>2</v>
      </c>
      <c r="C3" s="2" t="s">
        <v>3</v>
      </c>
      <c r="D3" s="3" t="s">
        <v>173</v>
      </c>
      <c r="E3" s="4" t="s">
        <v>174</v>
      </c>
      <c r="H3" s="2" t="s">
        <v>1</v>
      </c>
      <c r="I3" s="2" t="s">
        <v>2</v>
      </c>
      <c r="J3" s="2" t="s">
        <v>3</v>
      </c>
      <c r="K3" s="3" t="s">
        <v>173</v>
      </c>
      <c r="L3" s="4" t="s">
        <v>174</v>
      </c>
      <c r="M3"/>
    </row>
    <row r="4" spans="1:20">
      <c r="A4" t="s">
        <v>101</v>
      </c>
      <c r="B4" t="s">
        <v>114</v>
      </c>
      <c r="C4" t="s">
        <v>115</v>
      </c>
      <c r="D4" s="6">
        <v>9.3800000000000008</v>
      </c>
      <c r="E4" s="7">
        <v>1</v>
      </c>
      <c r="H4" t="s">
        <v>17</v>
      </c>
      <c r="I4" t="s">
        <v>24</v>
      </c>
      <c r="J4" t="s">
        <v>25</v>
      </c>
      <c r="K4" s="6">
        <v>9.56</v>
      </c>
      <c r="L4" s="7">
        <v>1</v>
      </c>
      <c r="M4"/>
    </row>
    <row r="5" spans="1:20">
      <c r="A5" t="s">
        <v>78</v>
      </c>
      <c r="B5" t="s">
        <v>91</v>
      </c>
      <c r="C5" t="s">
        <v>92</v>
      </c>
      <c r="D5" s="6">
        <v>9.4</v>
      </c>
      <c r="E5" s="7">
        <v>2</v>
      </c>
      <c r="H5" t="s">
        <v>61</v>
      </c>
      <c r="I5" t="s">
        <v>72</v>
      </c>
      <c r="J5" t="s">
        <v>73</v>
      </c>
      <c r="K5" s="6">
        <v>9.9700000000000006</v>
      </c>
      <c r="L5" s="7">
        <v>2</v>
      </c>
      <c r="M5"/>
    </row>
    <row r="6" spans="1:20">
      <c r="A6" t="s">
        <v>151</v>
      </c>
      <c r="B6" t="s">
        <v>85</v>
      </c>
      <c r="C6" t="s">
        <v>161</v>
      </c>
      <c r="D6" s="6">
        <v>9.4499999999999993</v>
      </c>
      <c r="E6" s="7">
        <v>3</v>
      </c>
      <c r="H6" t="s">
        <v>61</v>
      </c>
      <c r="I6" t="s">
        <v>74</v>
      </c>
      <c r="J6" t="s">
        <v>75</v>
      </c>
      <c r="K6" s="6">
        <v>10.07</v>
      </c>
      <c r="L6" s="7">
        <v>3</v>
      </c>
      <c r="M6"/>
      <c r="S6" s="8"/>
      <c r="T6" s="7"/>
    </row>
    <row r="7" spans="1:20">
      <c r="A7" t="s">
        <v>151</v>
      </c>
      <c r="B7" t="s">
        <v>164</v>
      </c>
      <c r="C7" t="s">
        <v>109</v>
      </c>
      <c r="D7" s="6">
        <v>9.56</v>
      </c>
      <c r="E7" s="7">
        <v>4</v>
      </c>
      <c r="H7" t="s">
        <v>17</v>
      </c>
      <c r="I7" t="s">
        <v>35</v>
      </c>
      <c r="J7" t="s">
        <v>36</v>
      </c>
      <c r="K7" s="6">
        <v>10.18</v>
      </c>
      <c r="L7" s="7">
        <v>4</v>
      </c>
      <c r="M7"/>
    </row>
    <row r="8" spans="1:20">
      <c r="A8" t="s">
        <v>151</v>
      </c>
      <c r="B8" t="s">
        <v>162</v>
      </c>
      <c r="C8" t="s">
        <v>163</v>
      </c>
      <c r="D8" s="6">
        <v>9.66</v>
      </c>
      <c r="E8" s="7">
        <v>5</v>
      </c>
      <c r="H8" t="s">
        <v>17</v>
      </c>
      <c r="I8" t="s">
        <v>30</v>
      </c>
      <c r="J8" t="s">
        <v>31</v>
      </c>
      <c r="K8" s="6">
        <v>10.37</v>
      </c>
      <c r="L8" s="7">
        <v>5</v>
      </c>
      <c r="M8"/>
    </row>
    <row r="9" spans="1:20">
      <c r="A9" t="s">
        <v>101</v>
      </c>
      <c r="B9" t="s">
        <v>108</v>
      </c>
      <c r="C9" t="s">
        <v>109</v>
      </c>
      <c r="D9" s="6">
        <v>9.8800000000000008</v>
      </c>
      <c r="E9" s="7">
        <v>6</v>
      </c>
      <c r="H9" t="s">
        <v>61</v>
      </c>
      <c r="I9" t="s">
        <v>68</v>
      </c>
      <c r="J9" t="s">
        <v>69</v>
      </c>
      <c r="K9" s="6">
        <v>10.48</v>
      </c>
      <c r="L9" s="7">
        <v>6</v>
      </c>
      <c r="M9"/>
    </row>
    <row r="10" spans="1:20">
      <c r="A10" t="s">
        <v>151</v>
      </c>
      <c r="B10" t="s">
        <v>157</v>
      </c>
      <c r="C10" t="s">
        <v>158</v>
      </c>
      <c r="D10" s="6">
        <v>10.07</v>
      </c>
      <c r="E10" s="7">
        <v>7</v>
      </c>
      <c r="H10" t="s">
        <v>38</v>
      </c>
      <c r="I10" t="s">
        <v>50</v>
      </c>
      <c r="J10" t="s">
        <v>51</v>
      </c>
      <c r="K10" s="6">
        <v>10.5</v>
      </c>
      <c r="L10" s="7">
        <v>7</v>
      </c>
      <c r="M10"/>
    </row>
    <row r="11" spans="1:20">
      <c r="A11" t="s">
        <v>101</v>
      </c>
      <c r="B11" t="s">
        <v>119</v>
      </c>
      <c r="C11" t="s">
        <v>120</v>
      </c>
      <c r="D11" s="6">
        <v>10.33</v>
      </c>
      <c r="E11" s="7">
        <v>8</v>
      </c>
      <c r="H11" t="s">
        <v>38</v>
      </c>
      <c r="I11" t="s">
        <v>41</v>
      </c>
      <c r="J11" t="s">
        <v>42</v>
      </c>
      <c r="K11" s="6">
        <v>10.62</v>
      </c>
      <c r="L11" s="7">
        <v>8</v>
      </c>
      <c r="M11"/>
    </row>
    <row r="12" spans="1:20">
      <c r="A12" t="s">
        <v>101</v>
      </c>
      <c r="B12" t="s">
        <v>125</v>
      </c>
      <c r="C12" t="s">
        <v>126</v>
      </c>
      <c r="D12" s="6">
        <v>10.34</v>
      </c>
      <c r="E12" s="7">
        <v>9</v>
      </c>
      <c r="H12" t="s">
        <v>17</v>
      </c>
      <c r="I12" t="s">
        <v>18</v>
      </c>
      <c r="J12" t="s">
        <v>19</v>
      </c>
      <c r="K12" s="6">
        <v>10.63</v>
      </c>
      <c r="L12" s="7">
        <v>9</v>
      </c>
      <c r="M12"/>
    </row>
    <row r="13" spans="1:20">
      <c r="A13" t="s">
        <v>78</v>
      </c>
      <c r="B13" t="s">
        <v>89</v>
      </c>
      <c r="C13" t="s">
        <v>90</v>
      </c>
      <c r="D13" s="6">
        <v>10.52</v>
      </c>
      <c r="E13" s="7">
        <v>10</v>
      </c>
      <c r="H13" t="s">
        <v>17</v>
      </c>
      <c r="I13" t="s">
        <v>22</v>
      </c>
      <c r="J13" t="s">
        <v>23</v>
      </c>
      <c r="K13" s="6">
        <v>10.76</v>
      </c>
      <c r="L13" s="7">
        <v>10</v>
      </c>
      <c r="M13"/>
    </row>
    <row r="15" spans="1:20">
      <c r="A15" s="40" t="s">
        <v>179</v>
      </c>
      <c r="B15" s="40"/>
      <c r="C15" s="40"/>
      <c r="D15" s="40"/>
      <c r="E15" s="40"/>
      <c r="H15" s="41" t="s">
        <v>180</v>
      </c>
      <c r="I15" s="41"/>
      <c r="J15" s="41"/>
      <c r="K15" s="41"/>
      <c r="L15" s="41"/>
      <c r="M15"/>
    </row>
    <row r="16" spans="1:20">
      <c r="A16" s="2" t="s">
        <v>1</v>
      </c>
      <c r="B16" s="2" t="s">
        <v>2</v>
      </c>
      <c r="C16" s="2" t="s">
        <v>3</v>
      </c>
      <c r="D16" s="3" t="s">
        <v>173</v>
      </c>
      <c r="E16" s="4" t="s">
        <v>174</v>
      </c>
      <c r="H16" s="2" t="s">
        <v>1</v>
      </c>
      <c r="I16" s="2" t="s">
        <v>2</v>
      </c>
      <c r="J16" s="2" t="s">
        <v>3</v>
      </c>
      <c r="K16" s="3" t="s">
        <v>173</v>
      </c>
      <c r="L16" s="4" t="s">
        <v>174</v>
      </c>
      <c r="M16"/>
    </row>
    <row r="17" spans="1:13">
      <c r="A17" t="s">
        <v>101</v>
      </c>
      <c r="B17" t="s">
        <v>114</v>
      </c>
      <c r="C17" t="s">
        <v>115</v>
      </c>
      <c r="D17" s="6">
        <v>15.19</v>
      </c>
      <c r="E17" s="7">
        <v>1</v>
      </c>
      <c r="H17" t="s">
        <v>17</v>
      </c>
      <c r="I17" t="s">
        <v>24</v>
      </c>
      <c r="J17" t="s">
        <v>25</v>
      </c>
      <c r="K17" s="6">
        <v>14.88</v>
      </c>
      <c r="L17" s="7">
        <v>1</v>
      </c>
      <c r="M17"/>
    </row>
    <row r="18" spans="1:13">
      <c r="A18" t="s">
        <v>151</v>
      </c>
      <c r="B18" t="s">
        <v>85</v>
      </c>
      <c r="C18" t="s">
        <v>161</v>
      </c>
      <c r="D18" s="6">
        <v>15.19</v>
      </c>
      <c r="E18" s="7">
        <v>2</v>
      </c>
      <c r="H18" t="s">
        <v>61</v>
      </c>
      <c r="I18" t="s">
        <v>68</v>
      </c>
      <c r="J18" t="s">
        <v>69</v>
      </c>
      <c r="K18" s="6">
        <v>15.88</v>
      </c>
      <c r="L18" s="7">
        <v>2</v>
      </c>
      <c r="M18"/>
    </row>
    <row r="19" spans="1:13">
      <c r="A19" t="s">
        <v>151</v>
      </c>
      <c r="B19" t="s">
        <v>164</v>
      </c>
      <c r="C19" t="s">
        <v>109</v>
      </c>
      <c r="D19" s="6">
        <v>15.69</v>
      </c>
      <c r="E19" s="7">
        <v>3</v>
      </c>
      <c r="H19" t="s">
        <v>17</v>
      </c>
      <c r="I19" t="s">
        <v>30</v>
      </c>
      <c r="J19" t="s">
        <v>31</v>
      </c>
      <c r="K19" s="6">
        <v>16.03</v>
      </c>
      <c r="L19" s="7">
        <v>3</v>
      </c>
      <c r="M19"/>
    </row>
    <row r="20" spans="1:13">
      <c r="A20" t="s">
        <v>101</v>
      </c>
      <c r="B20" t="s">
        <v>125</v>
      </c>
      <c r="C20" t="s">
        <v>126</v>
      </c>
      <c r="D20" s="6">
        <v>16.02</v>
      </c>
      <c r="E20" s="7">
        <v>4</v>
      </c>
      <c r="H20" t="s">
        <v>61</v>
      </c>
      <c r="I20" t="s">
        <v>74</v>
      </c>
      <c r="J20" t="s">
        <v>75</v>
      </c>
      <c r="K20" s="6">
        <v>16.47</v>
      </c>
      <c r="L20" s="7">
        <v>4</v>
      </c>
      <c r="M20"/>
    </row>
    <row r="21" spans="1:13">
      <c r="A21" t="s">
        <v>78</v>
      </c>
      <c r="B21" t="s">
        <v>89</v>
      </c>
      <c r="C21" t="s">
        <v>90</v>
      </c>
      <c r="D21" s="6">
        <v>16.21</v>
      </c>
      <c r="E21" s="7">
        <v>5</v>
      </c>
      <c r="H21" t="s">
        <v>61</v>
      </c>
      <c r="I21" t="s">
        <v>72</v>
      </c>
      <c r="J21" t="s">
        <v>73</v>
      </c>
      <c r="K21" s="6">
        <v>16.559999999999999</v>
      </c>
      <c r="L21" s="7">
        <v>5</v>
      </c>
    </row>
    <row r="22" spans="1:13">
      <c r="A22" t="s">
        <v>151</v>
      </c>
      <c r="B22" t="s">
        <v>157</v>
      </c>
      <c r="C22" t="s">
        <v>158</v>
      </c>
      <c r="D22" s="6">
        <v>16.43</v>
      </c>
      <c r="E22" s="7">
        <v>6</v>
      </c>
      <c r="H22" t="s">
        <v>38</v>
      </c>
      <c r="I22" t="s">
        <v>58</v>
      </c>
      <c r="J22" t="s">
        <v>59</v>
      </c>
      <c r="K22" s="6">
        <v>16.59</v>
      </c>
      <c r="L22" s="7">
        <v>6</v>
      </c>
    </row>
    <row r="23" spans="1:13">
      <c r="A23" t="s">
        <v>101</v>
      </c>
      <c r="B23" t="s">
        <v>112</v>
      </c>
      <c r="C23" t="s">
        <v>113</v>
      </c>
      <c r="D23" s="6">
        <v>16.77</v>
      </c>
      <c r="E23" s="7">
        <v>7</v>
      </c>
      <c r="H23" t="s">
        <v>17</v>
      </c>
      <c r="I23" t="s">
        <v>18</v>
      </c>
      <c r="J23" t="s">
        <v>19</v>
      </c>
      <c r="K23" s="6">
        <v>16.61</v>
      </c>
      <c r="L23" s="7">
        <v>7</v>
      </c>
    </row>
    <row r="24" spans="1:13">
      <c r="A24" t="s">
        <v>101</v>
      </c>
      <c r="B24" t="s">
        <v>108</v>
      </c>
      <c r="C24" t="s">
        <v>109</v>
      </c>
      <c r="D24" s="6">
        <v>16.78</v>
      </c>
      <c r="E24" s="7">
        <v>8</v>
      </c>
      <c r="H24" t="s">
        <v>61</v>
      </c>
      <c r="I24" t="s">
        <v>76</v>
      </c>
      <c r="J24" t="s">
        <v>77</v>
      </c>
      <c r="K24" s="6">
        <v>16.87</v>
      </c>
      <c r="L24" s="7">
        <v>8</v>
      </c>
    </row>
    <row r="25" spans="1:13">
      <c r="A25" t="s">
        <v>78</v>
      </c>
      <c r="B25" t="s">
        <v>95</v>
      </c>
      <c r="C25" t="s">
        <v>96</v>
      </c>
      <c r="D25" s="6">
        <v>16.78</v>
      </c>
      <c r="E25" s="7">
        <v>9</v>
      </c>
      <c r="H25" t="s">
        <v>17</v>
      </c>
      <c r="I25" t="s">
        <v>22</v>
      </c>
      <c r="J25" t="s">
        <v>23</v>
      </c>
      <c r="K25" s="6">
        <v>17.03</v>
      </c>
      <c r="L25" s="7">
        <v>9</v>
      </c>
    </row>
    <row r="26" spans="1:13">
      <c r="A26" t="s">
        <v>127</v>
      </c>
      <c r="B26" t="s">
        <v>132</v>
      </c>
      <c r="C26" t="s">
        <v>133</v>
      </c>
      <c r="D26" s="6">
        <v>16.96</v>
      </c>
      <c r="E26" s="7">
        <v>10</v>
      </c>
      <c r="H26" t="s">
        <v>38</v>
      </c>
      <c r="I26" t="s">
        <v>47</v>
      </c>
      <c r="J26" t="s">
        <v>48</v>
      </c>
      <c r="K26" s="6">
        <v>17.28</v>
      </c>
      <c r="L26" s="7">
        <v>10</v>
      </c>
    </row>
    <row r="28" spans="1:13">
      <c r="A28" s="40" t="s">
        <v>181</v>
      </c>
      <c r="B28" s="40"/>
      <c r="C28" s="40"/>
      <c r="D28" s="40"/>
      <c r="E28" s="40"/>
      <c r="H28" s="41" t="s">
        <v>182</v>
      </c>
      <c r="I28" s="41"/>
      <c r="J28" s="41"/>
      <c r="K28" s="41"/>
      <c r="L28" s="41"/>
    </row>
    <row r="29" spans="1:13" s="9" customFormat="1">
      <c r="A29" s="2" t="s">
        <v>1</v>
      </c>
      <c r="B29" s="2" t="s">
        <v>2</v>
      </c>
      <c r="C29" s="2" t="s">
        <v>3</v>
      </c>
      <c r="D29" s="3" t="s">
        <v>173</v>
      </c>
      <c r="E29" s="4" t="s">
        <v>174</v>
      </c>
      <c r="H29" s="2" t="s">
        <v>1</v>
      </c>
      <c r="I29" s="2" t="s">
        <v>2</v>
      </c>
      <c r="J29" s="2" t="s">
        <v>3</v>
      </c>
      <c r="K29" s="3" t="s">
        <v>173</v>
      </c>
      <c r="L29" s="4" t="s">
        <v>174</v>
      </c>
      <c r="M29" s="10"/>
    </row>
    <row r="30" spans="1:13">
      <c r="A30" t="s">
        <v>151</v>
      </c>
      <c r="B30" t="s">
        <v>85</v>
      </c>
      <c r="C30" t="s">
        <v>161</v>
      </c>
      <c r="D30" s="6">
        <v>31.4</v>
      </c>
      <c r="E30" s="7">
        <v>1</v>
      </c>
      <c r="H30" t="s">
        <v>61</v>
      </c>
      <c r="I30" t="s">
        <v>72</v>
      </c>
      <c r="J30" t="s">
        <v>73</v>
      </c>
      <c r="K30" s="6">
        <v>34</v>
      </c>
      <c r="L30" s="7">
        <v>1</v>
      </c>
    </row>
    <row r="31" spans="1:13">
      <c r="A31" t="s">
        <v>101</v>
      </c>
      <c r="B31" t="s">
        <v>114</v>
      </c>
      <c r="C31" t="s">
        <v>115</v>
      </c>
      <c r="D31" s="6">
        <v>31.5</v>
      </c>
      <c r="E31" s="7">
        <v>2</v>
      </c>
      <c r="H31" t="s">
        <v>17</v>
      </c>
      <c r="I31" t="s">
        <v>22</v>
      </c>
      <c r="J31" t="s">
        <v>23</v>
      </c>
      <c r="K31" s="6">
        <v>35.21</v>
      </c>
      <c r="L31" s="7">
        <v>2</v>
      </c>
    </row>
    <row r="32" spans="1:13">
      <c r="A32" t="s">
        <v>78</v>
      </c>
      <c r="B32" t="s">
        <v>89</v>
      </c>
      <c r="C32" t="s">
        <v>90</v>
      </c>
      <c r="D32" s="6">
        <v>32.39</v>
      </c>
      <c r="E32" s="7">
        <v>3</v>
      </c>
      <c r="H32" t="s">
        <v>38</v>
      </c>
      <c r="I32" t="s">
        <v>47</v>
      </c>
      <c r="J32" t="s">
        <v>48</v>
      </c>
      <c r="K32" s="6">
        <v>35.76</v>
      </c>
      <c r="L32" s="7">
        <v>3</v>
      </c>
    </row>
    <row r="33" spans="1:13">
      <c r="A33" t="s">
        <v>101</v>
      </c>
      <c r="B33" t="s">
        <v>108</v>
      </c>
      <c r="C33" t="s">
        <v>109</v>
      </c>
      <c r="D33" s="6">
        <v>32.520000000000003</v>
      </c>
      <c r="E33" s="7">
        <v>4</v>
      </c>
      <c r="H33" t="s">
        <v>17</v>
      </c>
      <c r="I33" t="s">
        <v>35</v>
      </c>
      <c r="J33" t="s">
        <v>36</v>
      </c>
      <c r="K33" s="6">
        <v>35.79</v>
      </c>
      <c r="L33" s="7">
        <v>4</v>
      </c>
    </row>
    <row r="34" spans="1:13">
      <c r="A34" t="s">
        <v>151</v>
      </c>
      <c r="B34" t="s">
        <v>164</v>
      </c>
      <c r="C34" t="s">
        <v>109</v>
      </c>
      <c r="D34" s="6">
        <v>32.9</v>
      </c>
      <c r="E34" s="7">
        <v>5</v>
      </c>
      <c r="H34" t="s">
        <v>38</v>
      </c>
      <c r="I34" t="s">
        <v>50</v>
      </c>
      <c r="J34" t="s">
        <v>51</v>
      </c>
      <c r="K34" s="6">
        <v>36.200000000000003</v>
      </c>
      <c r="L34" s="7">
        <v>5</v>
      </c>
    </row>
    <row r="35" spans="1:13">
      <c r="A35" t="s">
        <v>151</v>
      </c>
      <c r="B35" t="s">
        <v>157</v>
      </c>
      <c r="C35" t="s">
        <v>158</v>
      </c>
      <c r="D35" s="6">
        <v>34.090000000000003</v>
      </c>
      <c r="E35" s="7">
        <v>6</v>
      </c>
      <c r="H35" t="s">
        <v>61</v>
      </c>
      <c r="I35" t="s">
        <v>70</v>
      </c>
      <c r="J35" t="s">
        <v>71</v>
      </c>
      <c r="K35" s="6">
        <v>36.94</v>
      </c>
      <c r="L35" s="7">
        <v>6</v>
      </c>
    </row>
    <row r="36" spans="1:13">
      <c r="A36" t="s">
        <v>101</v>
      </c>
      <c r="B36" t="s">
        <v>102</v>
      </c>
      <c r="C36" t="s">
        <v>103</v>
      </c>
      <c r="D36" s="6">
        <v>34.26</v>
      </c>
      <c r="E36" s="7">
        <v>7</v>
      </c>
      <c r="H36" t="s">
        <v>38</v>
      </c>
      <c r="I36" t="s">
        <v>43</v>
      </c>
      <c r="J36" t="s">
        <v>44</v>
      </c>
      <c r="K36" s="6">
        <v>37.31</v>
      </c>
      <c r="L36" s="7">
        <v>7</v>
      </c>
    </row>
    <row r="37" spans="1:13">
      <c r="A37" t="s">
        <v>101</v>
      </c>
      <c r="B37" t="s">
        <v>119</v>
      </c>
      <c r="C37" t="s">
        <v>120</v>
      </c>
      <c r="D37" s="6">
        <v>34.590000000000003</v>
      </c>
      <c r="E37" s="7">
        <v>8</v>
      </c>
      <c r="H37" t="s">
        <v>38</v>
      </c>
      <c r="I37" t="s">
        <v>58</v>
      </c>
      <c r="J37" t="s">
        <v>59</v>
      </c>
      <c r="K37" s="6">
        <v>37.340000000000003</v>
      </c>
      <c r="L37" s="7">
        <v>8</v>
      </c>
    </row>
    <row r="38" spans="1:13">
      <c r="A38" t="s">
        <v>151</v>
      </c>
      <c r="B38" t="s">
        <v>162</v>
      </c>
      <c r="C38" t="s">
        <v>163</v>
      </c>
      <c r="D38" s="6">
        <v>35.03</v>
      </c>
      <c r="E38" s="7">
        <v>9</v>
      </c>
      <c r="H38" t="s">
        <v>38</v>
      </c>
      <c r="I38" t="s">
        <v>41</v>
      </c>
      <c r="J38" t="s">
        <v>42</v>
      </c>
      <c r="K38" s="6">
        <v>38.340000000000003</v>
      </c>
      <c r="L38" s="7">
        <v>9</v>
      </c>
    </row>
    <row r="39" spans="1:13">
      <c r="A39" t="s">
        <v>101</v>
      </c>
      <c r="B39" t="s">
        <v>104</v>
      </c>
      <c r="C39" t="s">
        <v>105</v>
      </c>
      <c r="D39" s="6">
        <v>35.450000000000003</v>
      </c>
      <c r="E39" s="7">
        <v>10</v>
      </c>
      <c r="H39" t="s">
        <v>38</v>
      </c>
      <c r="I39" t="s">
        <v>53</v>
      </c>
      <c r="J39" t="s">
        <v>54</v>
      </c>
      <c r="K39" s="6">
        <v>40.44</v>
      </c>
      <c r="L39" s="7">
        <v>10</v>
      </c>
    </row>
    <row r="41" spans="1:13">
      <c r="A41" s="40" t="s">
        <v>183</v>
      </c>
      <c r="B41" s="40"/>
      <c r="C41" s="40"/>
      <c r="D41" s="40"/>
      <c r="E41" s="40"/>
      <c r="H41" s="41" t="s">
        <v>184</v>
      </c>
      <c r="I41" s="41"/>
      <c r="J41" s="41"/>
      <c r="K41" s="41"/>
      <c r="L41" s="41"/>
    </row>
    <row r="42" spans="1:13" s="9" customFormat="1">
      <c r="A42" s="2" t="s">
        <v>1</v>
      </c>
      <c r="B42" s="2" t="s">
        <v>2</v>
      </c>
      <c r="C42" s="2" t="s">
        <v>3</v>
      </c>
      <c r="D42" s="3" t="s">
        <v>173</v>
      </c>
      <c r="E42" s="4" t="s">
        <v>174</v>
      </c>
      <c r="H42" s="2" t="s">
        <v>1</v>
      </c>
      <c r="I42" s="2" t="s">
        <v>2</v>
      </c>
      <c r="J42" s="2" t="s">
        <v>3</v>
      </c>
      <c r="K42" s="3" t="s">
        <v>173</v>
      </c>
      <c r="L42" s="4" t="s">
        <v>174</v>
      </c>
      <c r="M42" s="10"/>
    </row>
    <row r="43" spans="1:13">
      <c r="A43" t="s">
        <v>101</v>
      </c>
      <c r="B43" t="s">
        <v>114</v>
      </c>
      <c r="C43" t="s">
        <v>115</v>
      </c>
      <c r="D43" s="22">
        <v>8.0937500000000009E-4</v>
      </c>
      <c r="E43" s="7">
        <v>1</v>
      </c>
      <c r="H43" t="s">
        <v>17</v>
      </c>
      <c r="I43" t="s">
        <v>24</v>
      </c>
      <c r="J43" t="s">
        <v>25</v>
      </c>
      <c r="K43" s="22">
        <v>8.9409722222222234E-4</v>
      </c>
      <c r="L43" s="7">
        <v>1</v>
      </c>
    </row>
    <row r="44" spans="1:13">
      <c r="A44" t="s">
        <v>101</v>
      </c>
      <c r="B44" t="s">
        <v>108</v>
      </c>
      <c r="C44" t="s">
        <v>109</v>
      </c>
      <c r="D44" s="22">
        <v>8.7094907407407401E-4</v>
      </c>
      <c r="E44" s="7">
        <v>2</v>
      </c>
      <c r="H44" t="s">
        <v>17</v>
      </c>
      <c r="I44" t="s">
        <v>18</v>
      </c>
      <c r="J44" t="s">
        <v>19</v>
      </c>
      <c r="K44" s="22">
        <v>9.1365740740740741E-4</v>
      </c>
      <c r="L44" s="7">
        <v>2</v>
      </c>
    </row>
    <row r="45" spans="1:13">
      <c r="A45" t="s">
        <v>78</v>
      </c>
      <c r="B45" t="s">
        <v>95</v>
      </c>
      <c r="C45" t="s">
        <v>96</v>
      </c>
      <c r="D45" s="22">
        <v>9.0393518518518525E-4</v>
      </c>
      <c r="E45" s="7">
        <v>3</v>
      </c>
      <c r="H45" t="s">
        <v>61</v>
      </c>
      <c r="I45" t="s">
        <v>76</v>
      </c>
      <c r="J45" t="s">
        <v>77</v>
      </c>
      <c r="K45" s="22">
        <v>9.2974537037037038E-4</v>
      </c>
      <c r="L45" s="7">
        <v>3</v>
      </c>
    </row>
    <row r="46" spans="1:13">
      <c r="A46" t="s">
        <v>151</v>
      </c>
      <c r="B46" t="s">
        <v>157</v>
      </c>
      <c r="C46" t="s">
        <v>158</v>
      </c>
      <c r="D46" s="22">
        <v>9.2523148148148141E-4</v>
      </c>
      <c r="E46" s="7">
        <v>4</v>
      </c>
      <c r="H46" t="s">
        <v>17</v>
      </c>
      <c r="I46" t="s">
        <v>22</v>
      </c>
      <c r="J46" t="s">
        <v>23</v>
      </c>
      <c r="K46" s="22">
        <v>9.3634259259259267E-4</v>
      </c>
      <c r="L46" s="7">
        <v>4</v>
      </c>
    </row>
    <row r="47" spans="1:13">
      <c r="A47" t="s">
        <v>151</v>
      </c>
      <c r="B47" t="s">
        <v>162</v>
      </c>
      <c r="C47" t="s">
        <v>163</v>
      </c>
      <c r="D47" s="22">
        <v>9.5185185185185184E-4</v>
      </c>
      <c r="E47" s="7">
        <v>5</v>
      </c>
      <c r="H47" t="s">
        <v>38</v>
      </c>
      <c r="I47" t="s">
        <v>47</v>
      </c>
      <c r="J47" t="s">
        <v>48</v>
      </c>
      <c r="K47" s="22">
        <v>9.3750000000000007E-4</v>
      </c>
      <c r="L47" s="7">
        <v>5</v>
      </c>
    </row>
    <row r="48" spans="1:13">
      <c r="A48" t="s">
        <v>101</v>
      </c>
      <c r="B48" t="s">
        <v>123</v>
      </c>
      <c r="C48" t="s">
        <v>124</v>
      </c>
      <c r="D48" s="22">
        <v>9.7118055555555553E-4</v>
      </c>
      <c r="E48" s="7">
        <v>6</v>
      </c>
      <c r="H48" t="s">
        <v>61</v>
      </c>
      <c r="I48" t="s">
        <v>68</v>
      </c>
      <c r="J48" t="s">
        <v>69</v>
      </c>
      <c r="K48" s="22">
        <v>9.5763888888888895E-4</v>
      </c>
      <c r="L48" s="7">
        <v>6</v>
      </c>
    </row>
    <row r="49" spans="1:13">
      <c r="A49" t="s">
        <v>101</v>
      </c>
      <c r="B49" t="s">
        <v>112</v>
      </c>
      <c r="C49" t="s">
        <v>113</v>
      </c>
      <c r="D49" s="22">
        <v>9.8113425925925929E-4</v>
      </c>
      <c r="E49" s="7">
        <v>7</v>
      </c>
      <c r="H49" t="s">
        <v>61</v>
      </c>
      <c r="I49" t="s">
        <v>74</v>
      </c>
      <c r="J49" t="s">
        <v>75</v>
      </c>
      <c r="K49" s="22">
        <v>9.7187499999999997E-4</v>
      </c>
      <c r="L49" s="7">
        <v>7</v>
      </c>
    </row>
    <row r="50" spans="1:13">
      <c r="A50" t="s">
        <v>127</v>
      </c>
      <c r="B50" t="s">
        <v>143</v>
      </c>
      <c r="C50" t="s">
        <v>144</v>
      </c>
      <c r="D50" s="22">
        <v>9.8310185185185176E-4</v>
      </c>
      <c r="E50" s="7">
        <v>8</v>
      </c>
      <c r="H50" t="s">
        <v>17</v>
      </c>
      <c r="I50" t="s">
        <v>35</v>
      </c>
      <c r="J50" t="s">
        <v>36</v>
      </c>
      <c r="K50" s="22">
        <v>9.8761574074074073E-4</v>
      </c>
      <c r="L50" s="7">
        <v>8</v>
      </c>
    </row>
    <row r="51" spans="1:13">
      <c r="A51" t="s">
        <v>101</v>
      </c>
      <c r="B51" t="s">
        <v>119</v>
      </c>
      <c r="C51" t="s">
        <v>120</v>
      </c>
      <c r="D51" s="22">
        <v>1.0099537037037037E-3</v>
      </c>
      <c r="E51" s="7">
        <v>9</v>
      </c>
      <c r="H51" t="s">
        <v>38</v>
      </c>
      <c r="I51" t="s">
        <v>58</v>
      </c>
      <c r="J51" t="s">
        <v>59</v>
      </c>
      <c r="K51" s="22">
        <v>1.0239583333333333E-3</v>
      </c>
      <c r="L51" s="7">
        <v>9</v>
      </c>
    </row>
    <row r="52" spans="1:13">
      <c r="A52" t="s">
        <v>78</v>
      </c>
      <c r="B52" t="s">
        <v>99</v>
      </c>
      <c r="C52" t="s">
        <v>100</v>
      </c>
      <c r="D52" s="22">
        <v>1.0113425925925925E-3</v>
      </c>
      <c r="E52" s="7">
        <v>10</v>
      </c>
      <c r="H52" t="s">
        <v>38</v>
      </c>
      <c r="I52" t="s">
        <v>53</v>
      </c>
      <c r="J52" t="s">
        <v>54</v>
      </c>
      <c r="K52" s="22">
        <v>1.0980324074074074E-3</v>
      </c>
      <c r="L52" s="7">
        <v>10</v>
      </c>
    </row>
    <row r="53" spans="1:13">
      <c r="C53"/>
      <c r="D53" s="8"/>
      <c r="E53" s="7"/>
    </row>
    <row r="54" spans="1:13">
      <c r="C54"/>
      <c r="D54" s="8"/>
    </row>
    <row r="55" spans="1:13">
      <c r="A55" s="40" t="s">
        <v>185</v>
      </c>
      <c r="B55" s="40"/>
      <c r="C55" s="40"/>
      <c r="D55" s="40"/>
      <c r="E55" s="40"/>
      <c r="F55" s="40"/>
      <c r="H55" s="41" t="s">
        <v>186</v>
      </c>
      <c r="I55" s="41"/>
      <c r="J55" s="41"/>
      <c r="K55" s="41"/>
      <c r="L55" s="41"/>
      <c r="M55" s="41"/>
    </row>
    <row r="56" spans="1:13">
      <c r="A56" s="2" t="s">
        <v>1</v>
      </c>
      <c r="B56" s="2" t="s">
        <v>2</v>
      </c>
      <c r="C56" s="2" t="s">
        <v>3</v>
      </c>
      <c r="D56" s="13" t="s">
        <v>175</v>
      </c>
      <c r="E56" s="5" t="s">
        <v>176</v>
      </c>
      <c r="F56" s="5" t="s">
        <v>174</v>
      </c>
      <c r="H56" s="2" t="s">
        <v>1</v>
      </c>
      <c r="I56" s="2" t="s">
        <v>2</v>
      </c>
      <c r="J56" s="2" t="s">
        <v>3</v>
      </c>
      <c r="K56" s="13" t="s">
        <v>175</v>
      </c>
      <c r="L56" s="5" t="s">
        <v>176</v>
      </c>
      <c r="M56" s="5" t="s">
        <v>174</v>
      </c>
    </row>
    <row r="57" spans="1:13" s="14" customFormat="1">
      <c r="A57" t="s">
        <v>101</v>
      </c>
      <c r="B57" t="s">
        <v>114</v>
      </c>
      <c r="C57" t="s">
        <v>115</v>
      </c>
      <c r="D57" s="14">
        <v>12</v>
      </c>
      <c r="E57" s="14">
        <v>0</v>
      </c>
      <c r="F57" s="7">
        <v>1</v>
      </c>
      <c r="H57" t="s">
        <v>17</v>
      </c>
      <c r="I57" t="s">
        <v>24</v>
      </c>
      <c r="J57" t="s">
        <v>25</v>
      </c>
      <c r="K57" s="14">
        <v>12</v>
      </c>
      <c r="L57" s="14">
        <v>10</v>
      </c>
      <c r="M57" s="7">
        <v>1</v>
      </c>
    </row>
    <row r="58" spans="1:13" s="14" customFormat="1">
      <c r="A58" t="s">
        <v>151</v>
      </c>
      <c r="B58" t="s">
        <v>157</v>
      </c>
      <c r="C58" t="s">
        <v>158</v>
      </c>
      <c r="D58" s="14">
        <v>11</v>
      </c>
      <c r="E58" s="14">
        <v>3</v>
      </c>
      <c r="F58" s="7">
        <v>2</v>
      </c>
      <c r="H58" t="s">
        <v>61</v>
      </c>
      <c r="I58" t="s">
        <v>74</v>
      </c>
      <c r="J58" t="s">
        <v>75</v>
      </c>
      <c r="K58" s="14">
        <v>11</v>
      </c>
      <c r="L58" s="14">
        <v>3</v>
      </c>
      <c r="M58" s="7">
        <v>2</v>
      </c>
    </row>
    <row r="59" spans="1:13" s="14" customFormat="1">
      <c r="A59" t="s">
        <v>151</v>
      </c>
      <c r="B59" t="s">
        <v>85</v>
      </c>
      <c r="C59" t="s">
        <v>161</v>
      </c>
      <c r="D59" s="14">
        <v>11</v>
      </c>
      <c r="E59" s="14">
        <v>3</v>
      </c>
      <c r="F59" s="7">
        <v>2</v>
      </c>
      <c r="H59" t="s">
        <v>17</v>
      </c>
      <c r="I59" t="s">
        <v>32</v>
      </c>
      <c r="J59" t="s">
        <v>33</v>
      </c>
      <c r="K59" s="14">
        <v>11</v>
      </c>
      <c r="L59" s="14">
        <v>2</v>
      </c>
      <c r="M59" s="7">
        <v>3</v>
      </c>
    </row>
    <row r="60" spans="1:13" s="14" customFormat="1">
      <c r="A60" t="s">
        <v>101</v>
      </c>
      <c r="B60" t="s">
        <v>108</v>
      </c>
      <c r="C60" t="s">
        <v>109</v>
      </c>
      <c r="D60" s="14">
        <v>11</v>
      </c>
      <c r="E60" s="14">
        <v>0</v>
      </c>
      <c r="F60" s="7">
        <v>4</v>
      </c>
      <c r="H60" t="s">
        <v>61</v>
      </c>
      <c r="I60" t="s">
        <v>72</v>
      </c>
      <c r="J60" t="s">
        <v>73</v>
      </c>
      <c r="K60" s="14">
        <v>10</v>
      </c>
      <c r="L60" s="14">
        <v>11</v>
      </c>
      <c r="M60" s="7">
        <v>4</v>
      </c>
    </row>
    <row r="61" spans="1:13" s="14" customFormat="1">
      <c r="A61" t="s">
        <v>101</v>
      </c>
      <c r="B61" t="s">
        <v>119</v>
      </c>
      <c r="C61" t="s">
        <v>120</v>
      </c>
      <c r="D61" s="14">
        <v>10</v>
      </c>
      <c r="E61" s="14">
        <v>5</v>
      </c>
      <c r="F61" s="7">
        <v>5</v>
      </c>
      <c r="H61" t="s">
        <v>38</v>
      </c>
      <c r="I61" t="s">
        <v>41</v>
      </c>
      <c r="J61" t="s">
        <v>42</v>
      </c>
      <c r="K61" s="14">
        <v>10</v>
      </c>
      <c r="L61" s="14">
        <v>8</v>
      </c>
      <c r="M61" s="7">
        <v>5</v>
      </c>
    </row>
    <row r="62" spans="1:13" s="14" customFormat="1">
      <c r="A62" t="s">
        <v>78</v>
      </c>
      <c r="B62" t="s">
        <v>91</v>
      </c>
      <c r="C62" t="s">
        <v>92</v>
      </c>
      <c r="D62" s="14">
        <v>10</v>
      </c>
      <c r="E62" s="14">
        <v>2</v>
      </c>
      <c r="F62" s="7">
        <v>6</v>
      </c>
      <c r="H62" t="s">
        <v>38</v>
      </c>
      <c r="I62" t="s">
        <v>56</v>
      </c>
      <c r="J62" t="s">
        <v>57</v>
      </c>
      <c r="K62" s="14">
        <v>10</v>
      </c>
      <c r="L62" s="14">
        <v>7</v>
      </c>
      <c r="M62" s="7">
        <v>6</v>
      </c>
    </row>
    <row r="63" spans="1:13" s="14" customFormat="1">
      <c r="A63" t="s">
        <v>101</v>
      </c>
      <c r="B63" t="s">
        <v>112</v>
      </c>
      <c r="C63" t="s">
        <v>113</v>
      </c>
      <c r="D63" s="14">
        <v>10</v>
      </c>
      <c r="E63" s="14">
        <v>1</v>
      </c>
      <c r="F63" s="7">
        <v>7</v>
      </c>
      <c r="H63" t="s">
        <v>61</v>
      </c>
      <c r="I63" t="s">
        <v>68</v>
      </c>
      <c r="J63" t="s">
        <v>69</v>
      </c>
      <c r="K63" s="14">
        <v>10</v>
      </c>
      <c r="L63" s="14">
        <v>5</v>
      </c>
      <c r="M63" s="7">
        <v>7</v>
      </c>
    </row>
    <row r="64" spans="1:13" s="14" customFormat="1">
      <c r="A64" t="s">
        <v>101</v>
      </c>
      <c r="B64" t="s">
        <v>123</v>
      </c>
      <c r="C64" t="s">
        <v>124</v>
      </c>
      <c r="D64" s="14">
        <v>10</v>
      </c>
      <c r="E64" s="14">
        <v>0</v>
      </c>
      <c r="F64" s="7">
        <v>8</v>
      </c>
      <c r="H64" t="s">
        <v>61</v>
      </c>
      <c r="I64" t="s">
        <v>70</v>
      </c>
      <c r="J64" t="s">
        <v>71</v>
      </c>
      <c r="K64" s="14">
        <v>10</v>
      </c>
      <c r="L64" s="14">
        <v>3</v>
      </c>
      <c r="M64" s="7">
        <v>8</v>
      </c>
    </row>
    <row r="65" spans="1:13" s="14" customFormat="1">
      <c r="A65" t="s">
        <v>151</v>
      </c>
      <c r="B65" t="s">
        <v>165</v>
      </c>
      <c r="C65" t="s">
        <v>166</v>
      </c>
      <c r="D65" s="14">
        <v>10</v>
      </c>
      <c r="E65" s="14">
        <v>0</v>
      </c>
      <c r="F65" s="7">
        <v>8</v>
      </c>
      <c r="H65" t="s">
        <v>17</v>
      </c>
      <c r="I65" t="s">
        <v>22</v>
      </c>
      <c r="J65" t="s">
        <v>23</v>
      </c>
      <c r="K65" s="14">
        <v>10</v>
      </c>
      <c r="L65" s="14">
        <v>2</v>
      </c>
      <c r="M65" s="7">
        <v>9</v>
      </c>
    </row>
    <row r="66" spans="1:13" s="14" customFormat="1">
      <c r="A66" t="s">
        <v>127</v>
      </c>
      <c r="B66" t="s">
        <v>149</v>
      </c>
      <c r="C66" t="s">
        <v>150</v>
      </c>
      <c r="D66" s="14">
        <v>10</v>
      </c>
      <c r="E66" s="14">
        <v>0</v>
      </c>
      <c r="F66" s="7">
        <v>8</v>
      </c>
      <c r="H66" t="s">
        <v>17</v>
      </c>
      <c r="I66" t="s">
        <v>35</v>
      </c>
      <c r="J66" t="s">
        <v>36</v>
      </c>
      <c r="K66" s="14">
        <v>10</v>
      </c>
      <c r="L66" s="14">
        <v>2</v>
      </c>
      <c r="M66" s="7">
        <v>10</v>
      </c>
    </row>
    <row r="67" spans="1:13" s="14" customFormat="1">
      <c r="A67" t="s">
        <v>127</v>
      </c>
      <c r="B67" t="s">
        <v>139</v>
      </c>
      <c r="C67" t="s">
        <v>140</v>
      </c>
      <c r="D67" s="14">
        <v>10</v>
      </c>
      <c r="E67" s="14">
        <v>0</v>
      </c>
      <c r="F67" s="7">
        <v>8</v>
      </c>
      <c r="H67"/>
      <c r="I67"/>
      <c r="J67"/>
      <c r="M67" s="7"/>
    </row>
    <row r="69" spans="1:13">
      <c r="A69" s="40" t="s">
        <v>187</v>
      </c>
      <c r="B69" s="40"/>
      <c r="C69" s="40"/>
      <c r="D69" s="40"/>
      <c r="E69" s="40"/>
      <c r="F69" s="40"/>
      <c r="H69" s="41" t="s">
        <v>188</v>
      </c>
      <c r="I69" s="41"/>
      <c r="J69" s="41"/>
      <c r="K69" s="41"/>
      <c r="L69" s="41"/>
      <c r="M69" s="41"/>
    </row>
    <row r="70" spans="1:13">
      <c r="A70" s="2" t="s">
        <v>1</v>
      </c>
      <c r="B70" s="2" t="s">
        <v>2</v>
      </c>
      <c r="C70" s="2" t="s">
        <v>3</v>
      </c>
      <c r="D70" s="13" t="s">
        <v>175</v>
      </c>
      <c r="E70" s="5" t="s">
        <v>176</v>
      </c>
      <c r="F70" s="5" t="s">
        <v>174</v>
      </c>
      <c r="H70" s="2" t="s">
        <v>1</v>
      </c>
      <c r="I70" s="2" t="s">
        <v>2</v>
      </c>
      <c r="J70" s="2" t="s">
        <v>3</v>
      </c>
      <c r="K70" s="13" t="s">
        <v>175</v>
      </c>
      <c r="L70" s="5" t="s">
        <v>176</v>
      </c>
      <c r="M70" s="5" t="s">
        <v>174</v>
      </c>
    </row>
    <row r="71" spans="1:13">
      <c r="A71" t="s">
        <v>151</v>
      </c>
      <c r="B71" t="s">
        <v>85</v>
      </c>
      <c r="C71" t="s">
        <v>161</v>
      </c>
      <c r="D71">
        <v>29</v>
      </c>
      <c r="E71">
        <v>6</v>
      </c>
      <c r="F71" s="7">
        <v>1</v>
      </c>
      <c r="H71" t="s">
        <v>17</v>
      </c>
      <c r="I71" t="s">
        <v>24</v>
      </c>
      <c r="J71" t="s">
        <v>25</v>
      </c>
      <c r="K71">
        <v>26</v>
      </c>
      <c r="L71">
        <v>8</v>
      </c>
      <c r="M71" s="7">
        <v>1</v>
      </c>
    </row>
    <row r="72" spans="1:13">
      <c r="A72" t="s">
        <v>78</v>
      </c>
      <c r="B72" t="s">
        <v>89</v>
      </c>
      <c r="C72" t="s">
        <v>90</v>
      </c>
      <c r="D72">
        <v>25</v>
      </c>
      <c r="E72">
        <v>6</v>
      </c>
      <c r="F72" s="7">
        <v>2</v>
      </c>
      <c r="H72" t="s">
        <v>38</v>
      </c>
      <c r="I72" t="s">
        <v>58</v>
      </c>
      <c r="J72" t="s">
        <v>59</v>
      </c>
      <c r="K72">
        <v>21</v>
      </c>
      <c r="L72">
        <v>7</v>
      </c>
      <c r="M72" s="7">
        <v>2</v>
      </c>
    </row>
    <row r="73" spans="1:13">
      <c r="A73" t="s">
        <v>78</v>
      </c>
      <c r="B73" t="s">
        <v>85</v>
      </c>
      <c r="C73" t="s">
        <v>86</v>
      </c>
      <c r="D73">
        <v>23</v>
      </c>
      <c r="E73">
        <v>2</v>
      </c>
      <c r="F73" s="7">
        <v>3</v>
      </c>
      <c r="H73" t="s">
        <v>38</v>
      </c>
      <c r="I73" t="s">
        <v>39</v>
      </c>
      <c r="J73" t="s">
        <v>40</v>
      </c>
      <c r="K73">
        <v>21</v>
      </c>
      <c r="L73">
        <v>2</v>
      </c>
      <c r="M73" s="7">
        <v>3</v>
      </c>
    </row>
    <row r="74" spans="1:13">
      <c r="A74" t="s">
        <v>78</v>
      </c>
      <c r="B74" t="s">
        <v>93</v>
      </c>
      <c r="C74" t="s">
        <v>94</v>
      </c>
      <c r="D74">
        <v>23</v>
      </c>
      <c r="E74">
        <v>1</v>
      </c>
      <c r="F74" s="7">
        <v>4</v>
      </c>
      <c r="H74" t="s">
        <v>38</v>
      </c>
      <c r="I74" t="s">
        <v>41</v>
      </c>
      <c r="J74" t="s">
        <v>42</v>
      </c>
      <c r="K74">
        <v>20</v>
      </c>
      <c r="L74">
        <v>4</v>
      </c>
      <c r="M74" s="7">
        <v>3</v>
      </c>
    </row>
    <row r="75" spans="1:13">
      <c r="A75" t="s">
        <v>101</v>
      </c>
      <c r="B75" t="s">
        <v>114</v>
      </c>
      <c r="C75" t="s">
        <v>115</v>
      </c>
      <c r="D75">
        <v>22</v>
      </c>
      <c r="E75">
        <v>11</v>
      </c>
      <c r="F75" s="7">
        <v>5</v>
      </c>
      <c r="H75" t="s">
        <v>17</v>
      </c>
      <c r="I75" t="s">
        <v>32</v>
      </c>
      <c r="J75" t="s">
        <v>33</v>
      </c>
      <c r="K75">
        <v>18</v>
      </c>
      <c r="L75">
        <v>8</v>
      </c>
      <c r="M75" s="7">
        <v>5</v>
      </c>
    </row>
    <row r="76" spans="1:13">
      <c r="A76" t="s">
        <v>101</v>
      </c>
      <c r="B76" t="s">
        <v>112</v>
      </c>
      <c r="C76" t="s">
        <v>113</v>
      </c>
      <c r="D76">
        <v>21</v>
      </c>
      <c r="E76">
        <v>9</v>
      </c>
      <c r="F76" s="7">
        <v>6</v>
      </c>
      <c r="H76" t="s">
        <v>61</v>
      </c>
      <c r="I76" t="s">
        <v>68</v>
      </c>
      <c r="J76" t="s">
        <v>69</v>
      </c>
      <c r="K76">
        <v>18</v>
      </c>
      <c r="L76">
        <v>4</v>
      </c>
      <c r="M76" s="7">
        <v>6</v>
      </c>
    </row>
    <row r="77" spans="1:13">
      <c r="A77" t="s">
        <v>78</v>
      </c>
      <c r="B77" t="s">
        <v>95</v>
      </c>
      <c r="C77" t="s">
        <v>96</v>
      </c>
      <c r="D77">
        <v>21</v>
      </c>
      <c r="E77">
        <v>9</v>
      </c>
      <c r="F77" s="7">
        <v>7</v>
      </c>
      <c r="H77" t="s">
        <v>61</v>
      </c>
      <c r="I77" t="s">
        <v>74</v>
      </c>
      <c r="J77" t="s">
        <v>75</v>
      </c>
      <c r="K77">
        <v>16</v>
      </c>
      <c r="L77">
        <v>6</v>
      </c>
      <c r="M77" s="7">
        <v>7</v>
      </c>
    </row>
    <row r="78" spans="1:13">
      <c r="A78" t="s">
        <v>101</v>
      </c>
      <c r="B78" t="s">
        <v>104</v>
      </c>
      <c r="C78" t="s">
        <v>105</v>
      </c>
      <c r="D78">
        <v>21</v>
      </c>
      <c r="E78">
        <v>6</v>
      </c>
      <c r="F78" s="7">
        <v>8</v>
      </c>
      <c r="H78" t="s">
        <v>61</v>
      </c>
      <c r="I78" t="s">
        <v>72</v>
      </c>
      <c r="J78" t="s">
        <v>73</v>
      </c>
      <c r="K78">
        <v>15</v>
      </c>
      <c r="L78">
        <v>6</v>
      </c>
      <c r="M78" s="7">
        <v>8</v>
      </c>
    </row>
    <row r="79" spans="1:13">
      <c r="A79" t="s">
        <v>101</v>
      </c>
      <c r="B79" t="s">
        <v>108</v>
      </c>
      <c r="C79" t="s">
        <v>109</v>
      </c>
      <c r="D79">
        <v>21</v>
      </c>
      <c r="E79">
        <v>3</v>
      </c>
      <c r="F79" s="7">
        <v>9</v>
      </c>
      <c r="H79" t="s">
        <v>38</v>
      </c>
      <c r="I79" t="s">
        <v>50</v>
      </c>
      <c r="J79" t="s">
        <v>51</v>
      </c>
      <c r="K79">
        <v>15</v>
      </c>
      <c r="L79">
        <v>5</v>
      </c>
      <c r="M79" s="7">
        <v>9</v>
      </c>
    </row>
    <row r="80" spans="1:13">
      <c r="A80" t="s">
        <v>101</v>
      </c>
      <c r="B80" t="s">
        <v>123</v>
      </c>
      <c r="C80" t="s">
        <v>124</v>
      </c>
      <c r="D80">
        <v>20</v>
      </c>
      <c r="E80">
        <v>9</v>
      </c>
      <c r="F80" s="7">
        <v>10</v>
      </c>
      <c r="H80" t="s">
        <v>17</v>
      </c>
      <c r="I80" t="s">
        <v>26</v>
      </c>
      <c r="J80" t="s">
        <v>27</v>
      </c>
      <c r="K80">
        <v>15</v>
      </c>
      <c r="L80">
        <v>5</v>
      </c>
      <c r="M80" s="7">
        <v>10</v>
      </c>
    </row>
    <row r="81" spans="1:15">
      <c r="C81"/>
      <c r="D81" s="8"/>
      <c r="E81" s="15"/>
      <c r="F81" s="7"/>
      <c r="K81" s="8"/>
      <c r="L81" s="15"/>
      <c r="M81" s="7"/>
    </row>
    <row r="82" spans="1:15">
      <c r="A82" s="40" t="s">
        <v>189</v>
      </c>
      <c r="B82" s="40"/>
      <c r="C82" s="40"/>
      <c r="D82" s="40"/>
      <c r="E82" s="40"/>
      <c r="F82" s="40"/>
      <c r="H82" s="41" t="s">
        <v>190</v>
      </c>
      <c r="I82" s="41"/>
      <c r="J82" s="41"/>
      <c r="K82" s="41"/>
      <c r="L82" s="41"/>
      <c r="M82" s="41"/>
    </row>
    <row r="83" spans="1:15">
      <c r="A83" s="2" t="s">
        <v>1</v>
      </c>
      <c r="B83" s="2" t="s">
        <v>2</v>
      </c>
      <c r="C83" s="2" t="s">
        <v>3</v>
      </c>
      <c r="D83" s="13" t="s">
        <v>175</v>
      </c>
      <c r="E83" s="5" t="s">
        <v>176</v>
      </c>
      <c r="F83" s="5" t="s">
        <v>174</v>
      </c>
      <c r="H83" s="2" t="s">
        <v>1</v>
      </c>
      <c r="I83" s="2" t="s">
        <v>2</v>
      </c>
      <c r="J83" s="2" t="s">
        <v>3</v>
      </c>
      <c r="K83" s="13" t="s">
        <v>175</v>
      </c>
      <c r="L83" s="5" t="s">
        <v>176</v>
      </c>
      <c r="M83" s="5" t="s">
        <v>174</v>
      </c>
    </row>
    <row r="84" spans="1:15">
      <c r="A84" t="s">
        <v>78</v>
      </c>
      <c r="B84" t="s">
        <v>85</v>
      </c>
      <c r="C84" t="s">
        <v>86</v>
      </c>
      <c r="D84">
        <v>3</v>
      </c>
      <c r="E84">
        <v>10</v>
      </c>
      <c r="F84" s="1">
        <v>1</v>
      </c>
      <c r="H84" t="s">
        <v>38</v>
      </c>
      <c r="I84" t="s">
        <v>56</v>
      </c>
      <c r="J84" t="s">
        <v>57</v>
      </c>
      <c r="K84">
        <v>4</v>
      </c>
      <c r="L84">
        <v>0</v>
      </c>
      <c r="M84" s="1">
        <v>1</v>
      </c>
      <c r="O84" s="6"/>
    </row>
    <row r="85" spans="1:15">
      <c r="A85" t="s">
        <v>151</v>
      </c>
      <c r="B85" t="s">
        <v>85</v>
      </c>
      <c r="C85" t="s">
        <v>161</v>
      </c>
      <c r="D85">
        <v>3</v>
      </c>
      <c r="E85">
        <v>8</v>
      </c>
      <c r="F85" s="1">
        <v>2</v>
      </c>
      <c r="H85" t="s">
        <v>61</v>
      </c>
      <c r="I85" t="s">
        <v>72</v>
      </c>
      <c r="J85" t="s">
        <v>73</v>
      </c>
      <c r="K85">
        <v>3</v>
      </c>
      <c r="L85">
        <v>10</v>
      </c>
      <c r="M85" s="1">
        <v>2</v>
      </c>
      <c r="O85" s="6"/>
    </row>
    <row r="86" spans="1:15">
      <c r="A86" t="s">
        <v>78</v>
      </c>
      <c r="B86" t="s">
        <v>89</v>
      </c>
      <c r="C86" t="s">
        <v>90</v>
      </c>
      <c r="D86">
        <v>3</v>
      </c>
      <c r="E86">
        <v>8</v>
      </c>
      <c r="F86" s="1">
        <v>2</v>
      </c>
      <c r="H86" t="s">
        <v>17</v>
      </c>
      <c r="I86" t="s">
        <v>24</v>
      </c>
      <c r="J86" t="s">
        <v>25</v>
      </c>
      <c r="K86">
        <v>3</v>
      </c>
      <c r="L86">
        <v>8</v>
      </c>
      <c r="M86" s="1">
        <v>3</v>
      </c>
      <c r="O86" s="6"/>
    </row>
    <row r="87" spans="1:15">
      <c r="A87" t="s">
        <v>78</v>
      </c>
      <c r="B87" t="s">
        <v>87</v>
      </c>
      <c r="C87" t="s">
        <v>88</v>
      </c>
      <c r="D87">
        <v>3</v>
      </c>
      <c r="E87">
        <v>8</v>
      </c>
      <c r="F87" s="1">
        <v>2</v>
      </c>
      <c r="H87" t="s">
        <v>38</v>
      </c>
      <c r="I87" t="s">
        <v>50</v>
      </c>
      <c r="J87" t="s">
        <v>51</v>
      </c>
      <c r="K87">
        <v>3</v>
      </c>
      <c r="L87">
        <v>8</v>
      </c>
      <c r="M87" s="1">
        <v>3</v>
      </c>
      <c r="O87" s="6"/>
    </row>
    <row r="88" spans="1:15">
      <c r="A88" t="s">
        <v>151</v>
      </c>
      <c r="B88" t="s">
        <v>162</v>
      </c>
      <c r="C88" t="s">
        <v>163</v>
      </c>
      <c r="D88">
        <v>3</v>
      </c>
      <c r="E88">
        <v>8</v>
      </c>
      <c r="F88" s="1">
        <v>2</v>
      </c>
      <c r="H88" t="s">
        <v>17</v>
      </c>
      <c r="I88" t="s">
        <v>30</v>
      </c>
      <c r="J88" t="s">
        <v>31</v>
      </c>
      <c r="K88">
        <v>3</v>
      </c>
      <c r="L88">
        <v>8</v>
      </c>
      <c r="M88" s="1">
        <v>3</v>
      </c>
      <c r="O88" s="6"/>
    </row>
    <row r="89" spans="1:15">
      <c r="C89"/>
      <c r="E89"/>
      <c r="H89" t="s">
        <v>38</v>
      </c>
      <c r="I89" t="s">
        <v>53</v>
      </c>
      <c r="J89" t="s">
        <v>54</v>
      </c>
      <c r="K89">
        <v>3</v>
      </c>
      <c r="L89">
        <v>8</v>
      </c>
      <c r="M89" s="1">
        <v>3</v>
      </c>
      <c r="O89" s="6"/>
    </row>
    <row r="90" spans="1:15">
      <c r="C90"/>
      <c r="E90"/>
    </row>
    <row r="91" spans="1:15">
      <c r="C91"/>
      <c r="E91"/>
    </row>
    <row r="92" spans="1:15">
      <c r="C92"/>
      <c r="E92"/>
      <c r="K92" s="16"/>
      <c r="L92" s="14"/>
    </row>
    <row r="93" spans="1:15">
      <c r="C93"/>
      <c r="E93"/>
      <c r="K93" s="16"/>
      <c r="L93" s="14"/>
    </row>
    <row r="94" spans="1:15">
      <c r="C94"/>
      <c r="E94"/>
    </row>
  </sheetData>
  <mergeCells count="14">
    <mergeCell ref="A82:F82"/>
    <mergeCell ref="H82:M82"/>
    <mergeCell ref="A41:E41"/>
    <mergeCell ref="H41:L41"/>
    <mergeCell ref="A55:F55"/>
    <mergeCell ref="H55:M55"/>
    <mergeCell ref="A69:F69"/>
    <mergeCell ref="H69:M69"/>
    <mergeCell ref="A2:E2"/>
    <mergeCell ref="H2:L2"/>
    <mergeCell ref="A15:E15"/>
    <mergeCell ref="H15:L15"/>
    <mergeCell ref="A28:E28"/>
    <mergeCell ref="H28:L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4"/>
  <sheetViews>
    <sheetView workbookViewId="0">
      <selection activeCell="G23" sqref="G23"/>
    </sheetView>
  </sheetViews>
  <sheetFormatPr defaultRowHeight="15"/>
  <cols>
    <col min="1" max="1" width="12.140625" bestFit="1" customWidth="1"/>
    <col min="2" max="2" width="10.5703125" bestFit="1" customWidth="1"/>
    <col min="3" max="3" width="11.7109375" style="17" bestFit="1" customWidth="1"/>
    <col min="4" max="4" width="8.5703125" bestFit="1" customWidth="1"/>
    <col min="5" max="5" width="6.7109375" style="1" bestFit="1" customWidth="1"/>
    <col min="6" max="7" width="5.7109375" bestFit="1" customWidth="1"/>
    <col min="8" max="8" width="22.5703125" bestFit="1" customWidth="1"/>
    <col min="9" max="10" width="10.85546875" bestFit="1" customWidth="1"/>
    <col min="11" max="11" width="8.5703125" bestFit="1" customWidth="1"/>
    <col min="12" max="12" width="6.7109375" bestFit="1" customWidth="1"/>
    <col min="13" max="13" width="5.7109375" style="1" bestFit="1" customWidth="1"/>
    <col min="14" max="14" width="19.140625" bestFit="1" customWidth="1"/>
    <col min="15" max="15" width="5.7109375" bestFit="1" customWidth="1"/>
  </cols>
  <sheetData>
    <row r="2" spans="1:20">
      <c r="A2" s="40" t="s">
        <v>177</v>
      </c>
      <c r="B2" s="40"/>
      <c r="C2" s="40"/>
      <c r="D2" s="40"/>
      <c r="E2" s="40"/>
      <c r="H2" s="41" t="s">
        <v>178</v>
      </c>
      <c r="I2" s="41"/>
      <c r="J2" s="41"/>
      <c r="K2" s="41"/>
      <c r="L2" s="41"/>
    </row>
    <row r="3" spans="1:20">
      <c r="A3" s="2" t="s">
        <v>1</v>
      </c>
      <c r="B3" s="2" t="s">
        <v>2</v>
      </c>
      <c r="C3" s="2" t="s">
        <v>3</v>
      </c>
      <c r="D3" s="3" t="s">
        <v>173</v>
      </c>
      <c r="E3" s="4" t="s">
        <v>174</v>
      </c>
      <c r="H3" s="2" t="s">
        <v>1</v>
      </c>
      <c r="I3" s="2" t="s">
        <v>2</v>
      </c>
      <c r="J3" s="2" t="s">
        <v>3</v>
      </c>
      <c r="K3" s="3" t="s">
        <v>173</v>
      </c>
      <c r="L3" s="4" t="s">
        <v>174</v>
      </c>
      <c r="M3"/>
    </row>
    <row r="4" spans="1:20">
      <c r="A4" t="s">
        <v>101</v>
      </c>
      <c r="B4" t="s">
        <v>112</v>
      </c>
      <c r="C4" t="s">
        <v>113</v>
      </c>
      <c r="D4" s="6">
        <v>9.6999999999999993</v>
      </c>
      <c r="E4" s="7">
        <v>1</v>
      </c>
      <c r="H4" t="s">
        <v>17</v>
      </c>
      <c r="I4" t="s">
        <v>32</v>
      </c>
      <c r="J4" t="s">
        <v>33</v>
      </c>
      <c r="K4" s="6">
        <v>9.1999999999999993</v>
      </c>
      <c r="L4" s="7">
        <v>1</v>
      </c>
      <c r="M4"/>
    </row>
    <row r="5" spans="1:20">
      <c r="A5" t="s">
        <v>151</v>
      </c>
      <c r="B5" t="s">
        <v>164</v>
      </c>
      <c r="C5" t="s">
        <v>109</v>
      </c>
      <c r="D5" s="6">
        <v>9.77</v>
      </c>
      <c r="E5" s="7">
        <v>2</v>
      </c>
      <c r="H5" t="s">
        <v>17</v>
      </c>
      <c r="I5" t="s">
        <v>24</v>
      </c>
      <c r="J5" t="s">
        <v>25</v>
      </c>
      <c r="K5" s="6">
        <v>9.33</v>
      </c>
      <c r="L5" s="7">
        <v>2</v>
      </c>
      <c r="M5"/>
    </row>
    <row r="6" spans="1:20">
      <c r="A6" t="s">
        <v>78</v>
      </c>
      <c r="B6" t="s">
        <v>89</v>
      </c>
      <c r="C6" t="s">
        <v>90</v>
      </c>
      <c r="D6" s="6">
        <v>10.08</v>
      </c>
      <c r="E6" s="7">
        <v>3</v>
      </c>
      <c r="H6" t="s">
        <v>38</v>
      </c>
      <c r="I6" t="s">
        <v>56</v>
      </c>
      <c r="J6" t="s">
        <v>57</v>
      </c>
      <c r="K6" s="6">
        <v>9.58</v>
      </c>
      <c r="L6" s="7">
        <v>3</v>
      </c>
      <c r="M6"/>
      <c r="S6" s="8"/>
      <c r="T6" s="7"/>
    </row>
    <row r="7" spans="1:20">
      <c r="A7" t="s">
        <v>101</v>
      </c>
      <c r="B7" t="s">
        <v>119</v>
      </c>
      <c r="C7" t="s">
        <v>120</v>
      </c>
      <c r="D7" s="6">
        <v>10.16</v>
      </c>
      <c r="E7" s="7">
        <v>4</v>
      </c>
      <c r="H7" t="s">
        <v>61</v>
      </c>
      <c r="I7" t="s">
        <v>72</v>
      </c>
      <c r="J7" t="s">
        <v>73</v>
      </c>
      <c r="K7" s="6">
        <v>9.9600000000000009</v>
      </c>
      <c r="L7" s="7">
        <v>4</v>
      </c>
      <c r="M7"/>
    </row>
    <row r="8" spans="1:20">
      <c r="A8" t="s">
        <v>101</v>
      </c>
      <c r="B8" t="s">
        <v>123</v>
      </c>
      <c r="C8" t="s">
        <v>124</v>
      </c>
      <c r="D8" s="6">
        <v>10.26</v>
      </c>
      <c r="E8" s="7">
        <v>5</v>
      </c>
      <c r="H8" t="s">
        <v>38</v>
      </c>
      <c r="I8" t="s">
        <v>58</v>
      </c>
      <c r="J8" t="s">
        <v>59</v>
      </c>
      <c r="K8" s="6">
        <v>10.210000000000001</v>
      </c>
      <c r="L8" s="7">
        <v>5</v>
      </c>
      <c r="M8"/>
    </row>
    <row r="9" spans="1:20">
      <c r="A9" t="s">
        <v>151</v>
      </c>
      <c r="B9" t="s">
        <v>167</v>
      </c>
      <c r="C9" t="s">
        <v>168</v>
      </c>
      <c r="D9" s="6">
        <v>10.28</v>
      </c>
      <c r="E9" s="7">
        <v>6</v>
      </c>
      <c r="H9" t="s">
        <v>61</v>
      </c>
      <c r="I9" t="s">
        <v>62</v>
      </c>
      <c r="J9" t="s">
        <v>63</v>
      </c>
      <c r="K9" s="6">
        <v>10.23</v>
      </c>
      <c r="L9" s="7">
        <v>6</v>
      </c>
      <c r="M9"/>
    </row>
    <row r="10" spans="1:20">
      <c r="A10" t="s">
        <v>101</v>
      </c>
      <c r="B10" t="s">
        <v>121</v>
      </c>
      <c r="C10" t="s">
        <v>122</v>
      </c>
      <c r="D10" s="6">
        <v>10.33</v>
      </c>
      <c r="E10" s="7">
        <v>7</v>
      </c>
      <c r="H10" t="s">
        <v>17</v>
      </c>
      <c r="I10" t="s">
        <v>22</v>
      </c>
      <c r="J10" t="s">
        <v>23</v>
      </c>
      <c r="K10" s="6">
        <v>10.25</v>
      </c>
      <c r="L10" s="7">
        <v>7</v>
      </c>
      <c r="M10"/>
    </row>
    <row r="11" spans="1:20">
      <c r="A11" t="s">
        <v>78</v>
      </c>
      <c r="B11" t="s">
        <v>87</v>
      </c>
      <c r="C11" t="s">
        <v>88</v>
      </c>
      <c r="D11" s="6">
        <v>10.43</v>
      </c>
      <c r="E11" s="7">
        <v>8</v>
      </c>
      <c r="H11" t="s">
        <v>17</v>
      </c>
      <c r="I11" t="s">
        <v>35</v>
      </c>
      <c r="J11" t="s">
        <v>36</v>
      </c>
      <c r="K11" s="6">
        <v>10.25</v>
      </c>
      <c r="L11" s="7">
        <v>8</v>
      </c>
      <c r="M11"/>
    </row>
    <row r="12" spans="1:20">
      <c r="A12" t="s">
        <v>151</v>
      </c>
      <c r="B12" t="s">
        <v>157</v>
      </c>
      <c r="C12" t="s">
        <v>158</v>
      </c>
      <c r="D12" s="6">
        <v>10.45</v>
      </c>
      <c r="E12" s="7">
        <v>9</v>
      </c>
      <c r="H12" t="s">
        <v>38</v>
      </c>
      <c r="I12" t="s">
        <v>39</v>
      </c>
      <c r="J12" t="s">
        <v>40</v>
      </c>
      <c r="K12" s="6">
        <v>10.34</v>
      </c>
      <c r="L12" s="7">
        <v>9</v>
      </c>
      <c r="M12"/>
    </row>
    <row r="13" spans="1:20">
      <c r="A13" t="s">
        <v>101</v>
      </c>
      <c r="B13" t="s">
        <v>125</v>
      </c>
      <c r="C13" t="s">
        <v>126</v>
      </c>
      <c r="D13" s="6">
        <v>10.89</v>
      </c>
      <c r="E13" s="7">
        <v>10</v>
      </c>
      <c r="H13" t="s">
        <v>38</v>
      </c>
      <c r="I13" t="s">
        <v>53</v>
      </c>
      <c r="J13" t="s">
        <v>54</v>
      </c>
      <c r="K13" s="6">
        <v>10.38</v>
      </c>
      <c r="L13" s="7">
        <v>10</v>
      </c>
      <c r="M13"/>
    </row>
    <row r="15" spans="1:20">
      <c r="A15" s="40" t="s">
        <v>179</v>
      </c>
      <c r="B15" s="40"/>
      <c r="C15" s="40"/>
      <c r="D15" s="40"/>
      <c r="E15" s="40"/>
      <c r="H15" s="41" t="s">
        <v>180</v>
      </c>
      <c r="I15" s="41"/>
      <c r="J15" s="41"/>
      <c r="K15" s="41"/>
      <c r="L15" s="41"/>
      <c r="M15"/>
    </row>
    <row r="16" spans="1:20">
      <c r="A16" s="2" t="s">
        <v>1</v>
      </c>
      <c r="B16" s="2" t="s">
        <v>2</v>
      </c>
      <c r="C16" s="2" t="s">
        <v>3</v>
      </c>
      <c r="D16" s="3" t="s">
        <v>173</v>
      </c>
      <c r="E16" s="4" t="s">
        <v>174</v>
      </c>
      <c r="H16" s="2" t="s">
        <v>1</v>
      </c>
      <c r="I16" s="2" t="s">
        <v>2</v>
      </c>
      <c r="J16" s="2" t="s">
        <v>3</v>
      </c>
      <c r="K16" s="3" t="s">
        <v>173</v>
      </c>
      <c r="L16" s="4" t="s">
        <v>174</v>
      </c>
      <c r="M16"/>
    </row>
    <row r="17" spans="1:13">
      <c r="A17" t="s">
        <v>151</v>
      </c>
      <c r="B17" t="s">
        <v>164</v>
      </c>
      <c r="C17" t="s">
        <v>109</v>
      </c>
      <c r="D17" s="6">
        <v>15.28</v>
      </c>
      <c r="E17" s="7">
        <v>1</v>
      </c>
      <c r="H17" t="s">
        <v>17</v>
      </c>
      <c r="I17" t="s">
        <v>24</v>
      </c>
      <c r="J17" t="s">
        <v>25</v>
      </c>
      <c r="K17" s="6">
        <v>14.57</v>
      </c>
      <c r="L17" s="7">
        <v>1</v>
      </c>
      <c r="M17"/>
    </row>
    <row r="18" spans="1:13">
      <c r="A18" t="s">
        <v>78</v>
      </c>
      <c r="B18" t="s">
        <v>89</v>
      </c>
      <c r="C18" t="s">
        <v>90</v>
      </c>
      <c r="D18" s="6">
        <v>15.65</v>
      </c>
      <c r="E18" s="7">
        <v>2</v>
      </c>
      <c r="H18" t="s">
        <v>17</v>
      </c>
      <c r="I18" t="s">
        <v>30</v>
      </c>
      <c r="J18" t="s">
        <v>31</v>
      </c>
      <c r="K18" s="6">
        <v>15.19</v>
      </c>
      <c r="L18" s="7">
        <v>2</v>
      </c>
      <c r="M18"/>
    </row>
    <row r="19" spans="1:13">
      <c r="A19" t="s">
        <v>151</v>
      </c>
      <c r="B19" t="s">
        <v>167</v>
      </c>
      <c r="C19" t="s">
        <v>168</v>
      </c>
      <c r="D19" s="6">
        <v>15.9</v>
      </c>
      <c r="E19" s="7">
        <v>3</v>
      </c>
      <c r="H19" t="s">
        <v>17</v>
      </c>
      <c r="I19" t="s">
        <v>32</v>
      </c>
      <c r="J19" t="s">
        <v>33</v>
      </c>
      <c r="K19" s="6">
        <v>15.5</v>
      </c>
      <c r="L19" s="7">
        <v>3</v>
      </c>
      <c r="M19"/>
    </row>
    <row r="20" spans="1:13">
      <c r="A20" t="s">
        <v>78</v>
      </c>
      <c r="B20" t="s">
        <v>85</v>
      </c>
      <c r="C20" t="s">
        <v>86</v>
      </c>
      <c r="D20" s="6">
        <v>15.99</v>
      </c>
      <c r="E20" s="7">
        <v>4</v>
      </c>
      <c r="H20" t="s">
        <v>61</v>
      </c>
      <c r="I20" t="s">
        <v>70</v>
      </c>
      <c r="J20" t="s">
        <v>71</v>
      </c>
      <c r="K20" s="6">
        <v>15.96</v>
      </c>
      <c r="L20" s="7">
        <v>4</v>
      </c>
      <c r="M20"/>
    </row>
    <row r="21" spans="1:13">
      <c r="A21" t="s">
        <v>101</v>
      </c>
      <c r="B21" t="s">
        <v>125</v>
      </c>
      <c r="C21" t="s">
        <v>126</v>
      </c>
      <c r="D21" s="6">
        <v>16.03</v>
      </c>
      <c r="E21" s="7">
        <v>5</v>
      </c>
      <c r="H21" t="s">
        <v>17</v>
      </c>
      <c r="I21" t="s">
        <v>35</v>
      </c>
      <c r="J21" t="s">
        <v>36</v>
      </c>
      <c r="K21" s="6">
        <v>16</v>
      </c>
      <c r="L21" s="7">
        <v>5</v>
      </c>
    </row>
    <row r="22" spans="1:13">
      <c r="A22" t="s">
        <v>101</v>
      </c>
      <c r="B22" t="s">
        <v>112</v>
      </c>
      <c r="C22" t="s">
        <v>113</v>
      </c>
      <c r="D22" s="6">
        <v>16.07</v>
      </c>
      <c r="E22" s="7">
        <v>6</v>
      </c>
      <c r="H22" t="s">
        <v>61</v>
      </c>
      <c r="I22" t="s">
        <v>62</v>
      </c>
      <c r="J22" t="s">
        <v>63</v>
      </c>
      <c r="K22" s="6">
        <v>16.04</v>
      </c>
      <c r="L22" s="7">
        <v>6</v>
      </c>
    </row>
    <row r="23" spans="1:13">
      <c r="A23" t="s">
        <v>151</v>
      </c>
      <c r="B23" t="s">
        <v>157</v>
      </c>
      <c r="C23" t="s">
        <v>158</v>
      </c>
      <c r="D23" s="6">
        <v>16.100000000000001</v>
      </c>
      <c r="E23" s="7">
        <v>7</v>
      </c>
      <c r="H23" t="s">
        <v>61</v>
      </c>
      <c r="I23" t="s">
        <v>72</v>
      </c>
      <c r="J23" t="s">
        <v>73</v>
      </c>
      <c r="K23" s="6">
        <v>16.2</v>
      </c>
      <c r="L23" s="7">
        <v>7</v>
      </c>
    </row>
    <row r="24" spans="1:13">
      <c r="A24" t="s">
        <v>101</v>
      </c>
      <c r="B24" t="s">
        <v>119</v>
      </c>
      <c r="C24" t="s">
        <v>120</v>
      </c>
      <c r="D24" s="6">
        <v>16.25</v>
      </c>
      <c r="E24" s="7">
        <v>8</v>
      </c>
      <c r="H24" t="s">
        <v>38</v>
      </c>
      <c r="I24" t="s">
        <v>58</v>
      </c>
      <c r="J24" t="s">
        <v>59</v>
      </c>
      <c r="K24" s="6">
        <v>16.2</v>
      </c>
      <c r="L24" s="7">
        <v>8</v>
      </c>
    </row>
    <row r="25" spans="1:13">
      <c r="A25" t="s">
        <v>101</v>
      </c>
      <c r="B25" t="s">
        <v>123</v>
      </c>
      <c r="C25" t="s">
        <v>124</v>
      </c>
      <c r="D25" s="6">
        <v>16.63</v>
      </c>
      <c r="E25" s="7">
        <v>9</v>
      </c>
      <c r="H25" t="s">
        <v>38</v>
      </c>
      <c r="I25" t="s">
        <v>47</v>
      </c>
      <c r="J25" t="s">
        <v>48</v>
      </c>
      <c r="K25" s="6">
        <v>16.28</v>
      </c>
      <c r="L25" s="7">
        <v>9</v>
      </c>
    </row>
    <row r="26" spans="1:13">
      <c r="A26" t="s">
        <v>101</v>
      </c>
      <c r="B26" t="s">
        <v>104</v>
      </c>
      <c r="C26" t="s">
        <v>105</v>
      </c>
      <c r="D26" s="6">
        <v>16.98</v>
      </c>
      <c r="E26" s="7">
        <v>10</v>
      </c>
      <c r="H26" t="s">
        <v>38</v>
      </c>
      <c r="I26" t="s">
        <v>53</v>
      </c>
      <c r="J26" t="s">
        <v>54</v>
      </c>
      <c r="K26" s="6">
        <v>16.53</v>
      </c>
      <c r="L26" s="7">
        <v>10</v>
      </c>
    </row>
    <row r="28" spans="1:13">
      <c r="A28" s="40" t="s">
        <v>181</v>
      </c>
      <c r="B28" s="40"/>
      <c r="C28" s="40"/>
      <c r="D28" s="40"/>
      <c r="E28" s="40"/>
      <c r="H28" s="41" t="s">
        <v>182</v>
      </c>
      <c r="I28" s="41"/>
      <c r="J28" s="41"/>
      <c r="K28" s="41"/>
      <c r="L28" s="41"/>
    </row>
    <row r="29" spans="1:13" s="9" customFormat="1">
      <c r="A29" s="2" t="s">
        <v>1</v>
      </c>
      <c r="B29" s="2" t="s">
        <v>2</v>
      </c>
      <c r="C29" s="2" t="s">
        <v>3</v>
      </c>
      <c r="D29" s="3" t="s">
        <v>173</v>
      </c>
      <c r="E29" s="4" t="s">
        <v>174</v>
      </c>
      <c r="H29" s="2" t="s">
        <v>1</v>
      </c>
      <c r="I29" s="2" t="s">
        <v>2</v>
      </c>
      <c r="J29" s="2" t="s">
        <v>3</v>
      </c>
      <c r="K29" s="3" t="s">
        <v>173</v>
      </c>
      <c r="L29" s="4" t="s">
        <v>174</v>
      </c>
      <c r="M29" s="10"/>
    </row>
    <row r="30" spans="1:13">
      <c r="A30" t="s">
        <v>151</v>
      </c>
      <c r="B30" t="s">
        <v>164</v>
      </c>
      <c r="C30" t="s">
        <v>109</v>
      </c>
      <c r="D30" s="6">
        <v>32.47</v>
      </c>
      <c r="E30" s="7">
        <v>1</v>
      </c>
      <c r="H30" t="s">
        <v>61</v>
      </c>
      <c r="I30" t="s">
        <v>72</v>
      </c>
      <c r="J30" t="s">
        <v>73</v>
      </c>
      <c r="K30" s="6">
        <v>34.75</v>
      </c>
      <c r="L30" s="7">
        <v>1</v>
      </c>
    </row>
    <row r="31" spans="1:13">
      <c r="A31" t="s">
        <v>151</v>
      </c>
      <c r="B31" t="s">
        <v>157</v>
      </c>
      <c r="C31" t="s">
        <v>158</v>
      </c>
      <c r="D31" s="6">
        <v>34.880000000000003</v>
      </c>
      <c r="E31" s="7">
        <v>2</v>
      </c>
      <c r="H31" t="s">
        <v>38</v>
      </c>
      <c r="I31" t="s">
        <v>47</v>
      </c>
      <c r="J31" t="s">
        <v>48</v>
      </c>
      <c r="K31" s="6">
        <v>35.06</v>
      </c>
      <c r="L31" s="7">
        <v>2</v>
      </c>
    </row>
    <row r="32" spans="1:13">
      <c r="A32" t="s">
        <v>78</v>
      </c>
      <c r="B32" t="s">
        <v>89</v>
      </c>
      <c r="C32" t="s">
        <v>90</v>
      </c>
      <c r="D32" s="6">
        <v>35.46</v>
      </c>
      <c r="E32" s="7">
        <v>3</v>
      </c>
      <c r="H32" t="s">
        <v>61</v>
      </c>
      <c r="I32" t="s">
        <v>62</v>
      </c>
      <c r="J32" t="s">
        <v>63</v>
      </c>
      <c r="K32" s="6">
        <v>35.25</v>
      </c>
      <c r="L32" s="7">
        <v>3</v>
      </c>
    </row>
    <row r="33" spans="1:13">
      <c r="A33" t="s">
        <v>151</v>
      </c>
      <c r="B33" t="s">
        <v>167</v>
      </c>
      <c r="C33" t="s">
        <v>168</v>
      </c>
      <c r="D33" s="6">
        <v>35.520000000000003</v>
      </c>
      <c r="E33" s="7">
        <v>4</v>
      </c>
      <c r="H33" t="s">
        <v>17</v>
      </c>
      <c r="I33" t="s">
        <v>18</v>
      </c>
      <c r="J33" t="s">
        <v>19</v>
      </c>
      <c r="K33" s="6">
        <v>35.340000000000003</v>
      </c>
      <c r="L33" s="7">
        <v>4</v>
      </c>
    </row>
    <row r="34" spans="1:13">
      <c r="A34" t="s">
        <v>78</v>
      </c>
      <c r="B34" t="s">
        <v>83</v>
      </c>
      <c r="C34" t="s">
        <v>84</v>
      </c>
      <c r="D34" s="6">
        <v>37.22</v>
      </c>
      <c r="E34" s="7">
        <v>5</v>
      </c>
      <c r="H34" t="s">
        <v>17</v>
      </c>
      <c r="I34" t="s">
        <v>26</v>
      </c>
      <c r="J34" t="s">
        <v>27</v>
      </c>
      <c r="K34" s="6">
        <v>36</v>
      </c>
      <c r="L34" s="7">
        <v>5</v>
      </c>
    </row>
    <row r="35" spans="1:13">
      <c r="A35" t="s">
        <v>101</v>
      </c>
      <c r="B35" t="s">
        <v>104</v>
      </c>
      <c r="C35" t="s">
        <v>105</v>
      </c>
      <c r="D35" s="6">
        <v>37.32</v>
      </c>
      <c r="E35" s="7">
        <v>6</v>
      </c>
      <c r="H35" t="s">
        <v>38</v>
      </c>
      <c r="I35" t="s">
        <v>58</v>
      </c>
      <c r="J35" t="s">
        <v>59</v>
      </c>
      <c r="K35" s="6">
        <v>36.700000000000003</v>
      </c>
      <c r="L35" s="7">
        <v>6</v>
      </c>
    </row>
    <row r="36" spans="1:13">
      <c r="A36" t="s">
        <v>78</v>
      </c>
      <c r="B36" t="s">
        <v>91</v>
      </c>
      <c r="C36" t="s">
        <v>92</v>
      </c>
      <c r="D36" s="6">
        <v>39.83</v>
      </c>
      <c r="E36" s="7">
        <v>7</v>
      </c>
      <c r="H36" t="s">
        <v>17</v>
      </c>
      <c r="I36" t="s">
        <v>22</v>
      </c>
      <c r="J36" t="s">
        <v>23</v>
      </c>
      <c r="K36" s="6">
        <v>36.89</v>
      </c>
      <c r="L36" s="7">
        <v>7</v>
      </c>
    </row>
    <row r="37" spans="1:13">
      <c r="A37" t="s">
        <v>78</v>
      </c>
      <c r="B37" t="s">
        <v>99</v>
      </c>
      <c r="C37" t="s">
        <v>100</v>
      </c>
      <c r="D37" s="6">
        <v>40.380000000000003</v>
      </c>
      <c r="E37" s="7">
        <v>8</v>
      </c>
      <c r="H37" t="s">
        <v>17</v>
      </c>
      <c r="I37" t="s">
        <v>35</v>
      </c>
      <c r="J37" t="s">
        <v>36</v>
      </c>
      <c r="K37" s="6">
        <v>37.06</v>
      </c>
      <c r="L37" s="7">
        <v>8</v>
      </c>
    </row>
    <row r="38" spans="1:13">
      <c r="A38" t="s">
        <v>101</v>
      </c>
      <c r="B38" t="s">
        <v>116</v>
      </c>
      <c r="C38" t="s">
        <v>117</v>
      </c>
      <c r="D38" s="6">
        <v>40.57</v>
      </c>
      <c r="E38" s="7">
        <v>9</v>
      </c>
      <c r="H38" t="s">
        <v>17</v>
      </c>
      <c r="I38" t="s">
        <v>28</v>
      </c>
      <c r="J38" t="s">
        <v>29</v>
      </c>
      <c r="K38" s="6">
        <v>37.950000000000003</v>
      </c>
      <c r="L38" s="7">
        <v>9</v>
      </c>
    </row>
    <row r="39" spans="1:13">
      <c r="A39" t="s">
        <v>78</v>
      </c>
      <c r="B39" t="s">
        <v>93</v>
      </c>
      <c r="C39" t="s">
        <v>94</v>
      </c>
      <c r="D39" s="6">
        <v>41.5</v>
      </c>
      <c r="E39" s="7">
        <v>10</v>
      </c>
      <c r="H39" t="s">
        <v>38</v>
      </c>
      <c r="I39" t="s">
        <v>56</v>
      </c>
      <c r="J39" t="s">
        <v>57</v>
      </c>
      <c r="K39" s="6">
        <v>38.51</v>
      </c>
      <c r="L39" s="7">
        <v>10</v>
      </c>
    </row>
    <row r="41" spans="1:13">
      <c r="A41" s="40" t="s">
        <v>183</v>
      </c>
      <c r="B41" s="40"/>
      <c r="C41" s="40"/>
      <c r="D41" s="40"/>
      <c r="E41" s="40"/>
      <c r="H41" s="41" t="s">
        <v>184</v>
      </c>
      <c r="I41" s="41"/>
      <c r="J41" s="41"/>
      <c r="K41" s="41"/>
      <c r="L41" s="41"/>
    </row>
    <row r="42" spans="1:13" s="9" customFormat="1">
      <c r="A42" s="2" t="s">
        <v>1</v>
      </c>
      <c r="B42" s="2" t="s">
        <v>2</v>
      </c>
      <c r="C42" s="2" t="s">
        <v>3</v>
      </c>
      <c r="D42" s="3" t="s">
        <v>173</v>
      </c>
      <c r="E42" s="4" t="s">
        <v>174</v>
      </c>
      <c r="H42" s="2" t="s">
        <v>1</v>
      </c>
      <c r="I42" s="2" t="s">
        <v>2</v>
      </c>
      <c r="J42" s="2" t="s">
        <v>3</v>
      </c>
      <c r="K42" s="3" t="s">
        <v>173</v>
      </c>
      <c r="L42" s="4" t="s">
        <v>174</v>
      </c>
      <c r="M42" s="10"/>
    </row>
    <row r="43" spans="1:13">
      <c r="A43" t="s">
        <v>151</v>
      </c>
      <c r="B43" t="s">
        <v>157</v>
      </c>
      <c r="C43" t="s">
        <v>158</v>
      </c>
      <c r="D43" s="22">
        <v>9.3483796296296294E-4</v>
      </c>
      <c r="E43" s="7">
        <v>1</v>
      </c>
      <c r="H43" t="s">
        <v>17</v>
      </c>
      <c r="I43" t="s">
        <v>24</v>
      </c>
      <c r="J43" t="s">
        <v>25</v>
      </c>
      <c r="K43" s="22">
        <v>9.0497685185185201E-4</v>
      </c>
      <c r="L43" s="7">
        <v>1</v>
      </c>
    </row>
    <row r="44" spans="1:13">
      <c r="A44" t="s">
        <v>151</v>
      </c>
      <c r="B44" t="s">
        <v>167</v>
      </c>
      <c r="C44" t="s">
        <v>168</v>
      </c>
      <c r="D44" s="22">
        <v>9.3854166666666663E-4</v>
      </c>
      <c r="E44" s="7">
        <v>2</v>
      </c>
      <c r="H44" t="s">
        <v>61</v>
      </c>
      <c r="I44" t="s">
        <v>62</v>
      </c>
      <c r="J44" t="s">
        <v>63</v>
      </c>
      <c r="K44" s="22">
        <v>9.1030092592592595E-4</v>
      </c>
      <c r="L44" s="7">
        <v>2</v>
      </c>
    </row>
    <row r="45" spans="1:13">
      <c r="A45" t="s">
        <v>101</v>
      </c>
      <c r="B45" t="s">
        <v>104</v>
      </c>
      <c r="C45" t="s">
        <v>105</v>
      </c>
      <c r="D45" s="22">
        <v>9.4687499999999991E-4</v>
      </c>
      <c r="E45" s="7">
        <v>3</v>
      </c>
      <c r="H45" t="s">
        <v>17</v>
      </c>
      <c r="I45" t="s">
        <v>18</v>
      </c>
      <c r="J45" t="s">
        <v>19</v>
      </c>
      <c r="K45" s="22">
        <v>9.1365740740740741E-4</v>
      </c>
      <c r="L45" s="7">
        <v>3</v>
      </c>
    </row>
    <row r="46" spans="1:13">
      <c r="A46" t="s">
        <v>78</v>
      </c>
      <c r="B46" t="s">
        <v>89</v>
      </c>
      <c r="C46" t="s">
        <v>90</v>
      </c>
      <c r="D46" s="22">
        <v>9.679398148148147E-4</v>
      </c>
      <c r="E46" s="7">
        <v>4</v>
      </c>
      <c r="H46" t="s">
        <v>17</v>
      </c>
      <c r="I46" t="s">
        <v>22</v>
      </c>
      <c r="J46" t="s">
        <v>23</v>
      </c>
      <c r="K46" s="22">
        <v>9.4259259259259253E-4</v>
      </c>
      <c r="L46" s="7">
        <v>4</v>
      </c>
    </row>
    <row r="47" spans="1:13">
      <c r="A47" t="s">
        <v>78</v>
      </c>
      <c r="B47" t="s">
        <v>97</v>
      </c>
      <c r="C47" t="s">
        <v>98</v>
      </c>
      <c r="D47" s="22">
        <v>9.8252314814814817E-4</v>
      </c>
      <c r="E47" s="7">
        <v>5</v>
      </c>
      <c r="H47" t="s">
        <v>17</v>
      </c>
      <c r="I47" t="s">
        <v>32</v>
      </c>
      <c r="J47" t="s">
        <v>33</v>
      </c>
      <c r="K47" s="22">
        <v>9.7905092592592597E-4</v>
      </c>
      <c r="L47" s="7">
        <v>5</v>
      </c>
    </row>
    <row r="48" spans="1:13">
      <c r="A48" t="s">
        <v>101</v>
      </c>
      <c r="B48" t="s">
        <v>119</v>
      </c>
      <c r="C48" t="s">
        <v>120</v>
      </c>
      <c r="D48" s="22">
        <v>1.0280092592592591E-3</v>
      </c>
      <c r="E48" s="7">
        <v>6</v>
      </c>
      <c r="H48" t="s">
        <v>38</v>
      </c>
      <c r="I48" t="s">
        <v>47</v>
      </c>
      <c r="J48" t="s">
        <v>48</v>
      </c>
      <c r="K48" s="22">
        <v>1.0724537037037037E-3</v>
      </c>
      <c r="L48" s="7">
        <v>6</v>
      </c>
    </row>
    <row r="49" spans="1:13">
      <c r="A49" t="s">
        <v>78</v>
      </c>
      <c r="B49" t="s">
        <v>99</v>
      </c>
      <c r="C49" t="s">
        <v>100</v>
      </c>
      <c r="D49" s="22">
        <v>1.0526620370370371E-3</v>
      </c>
      <c r="E49" s="7">
        <v>7</v>
      </c>
      <c r="H49" t="s">
        <v>38</v>
      </c>
      <c r="I49" t="s">
        <v>58</v>
      </c>
      <c r="J49" t="s">
        <v>59</v>
      </c>
      <c r="K49" s="22">
        <v>1.0724537037037037E-3</v>
      </c>
      <c r="L49" s="7">
        <v>7</v>
      </c>
    </row>
    <row r="50" spans="1:13">
      <c r="A50" t="s">
        <v>78</v>
      </c>
      <c r="B50" t="s">
        <v>91</v>
      </c>
      <c r="C50" t="s">
        <v>92</v>
      </c>
      <c r="D50" s="22">
        <v>1.0765046296296297E-3</v>
      </c>
      <c r="E50" s="7">
        <v>8</v>
      </c>
      <c r="H50" t="s">
        <v>38</v>
      </c>
      <c r="I50" t="s">
        <v>56</v>
      </c>
      <c r="J50" t="s">
        <v>57</v>
      </c>
      <c r="K50" s="22">
        <v>1.0792824074074075E-3</v>
      </c>
      <c r="L50" s="7">
        <v>8</v>
      </c>
    </row>
    <row r="51" spans="1:13">
      <c r="A51" t="s">
        <v>78</v>
      </c>
      <c r="B51" t="s">
        <v>93</v>
      </c>
      <c r="C51" t="s">
        <v>94</v>
      </c>
      <c r="D51" s="22">
        <v>1.077314814814815E-3</v>
      </c>
      <c r="E51" s="7">
        <v>9</v>
      </c>
      <c r="H51" t="s">
        <v>38</v>
      </c>
      <c r="I51" t="s">
        <v>41</v>
      </c>
      <c r="J51" t="s">
        <v>42</v>
      </c>
      <c r="K51" s="22">
        <v>1.0995370370370371E-3</v>
      </c>
      <c r="L51" s="7">
        <v>9</v>
      </c>
    </row>
    <row r="52" spans="1:13">
      <c r="A52" t="s">
        <v>101</v>
      </c>
      <c r="B52" t="s">
        <v>116</v>
      </c>
      <c r="C52" t="s">
        <v>117</v>
      </c>
      <c r="D52" s="22">
        <v>1.1092592592592593E-3</v>
      </c>
      <c r="E52" s="7">
        <v>10</v>
      </c>
      <c r="H52" t="s">
        <v>38</v>
      </c>
      <c r="I52" t="s">
        <v>53</v>
      </c>
      <c r="J52" t="s">
        <v>54</v>
      </c>
      <c r="K52" s="22">
        <v>1.1135416666666665E-3</v>
      </c>
      <c r="L52" s="7">
        <v>10</v>
      </c>
    </row>
    <row r="53" spans="1:13">
      <c r="C53"/>
      <c r="D53" s="8"/>
      <c r="E53" s="7"/>
    </row>
    <row r="54" spans="1:13">
      <c r="C54"/>
      <c r="D54" s="8"/>
    </row>
    <row r="55" spans="1:13">
      <c r="A55" s="40" t="s">
        <v>185</v>
      </c>
      <c r="B55" s="40"/>
      <c r="C55" s="40"/>
      <c r="D55" s="40"/>
      <c r="E55" s="40"/>
      <c r="F55" s="40"/>
      <c r="H55" s="41" t="s">
        <v>186</v>
      </c>
      <c r="I55" s="41"/>
      <c r="J55" s="41"/>
      <c r="K55" s="41"/>
      <c r="L55" s="41"/>
      <c r="M55" s="41"/>
    </row>
    <row r="56" spans="1:13">
      <c r="A56" s="2" t="s">
        <v>1</v>
      </c>
      <c r="B56" s="2" t="s">
        <v>2</v>
      </c>
      <c r="C56" s="2" t="s">
        <v>3</v>
      </c>
      <c r="D56" s="13" t="s">
        <v>175</v>
      </c>
      <c r="E56" s="5" t="s">
        <v>176</v>
      </c>
      <c r="F56" s="5" t="s">
        <v>174</v>
      </c>
      <c r="H56" s="2" t="s">
        <v>1</v>
      </c>
      <c r="I56" s="2" t="s">
        <v>2</v>
      </c>
      <c r="J56" s="2" t="s">
        <v>3</v>
      </c>
      <c r="K56" s="13" t="s">
        <v>175</v>
      </c>
      <c r="L56" s="5" t="s">
        <v>176</v>
      </c>
      <c r="M56" s="5" t="s">
        <v>174</v>
      </c>
    </row>
    <row r="57" spans="1:13" s="14" customFormat="1">
      <c r="A57" t="s">
        <v>151</v>
      </c>
      <c r="B57" t="s">
        <v>167</v>
      </c>
      <c r="C57" t="s">
        <v>168</v>
      </c>
      <c r="D57" s="14">
        <v>11</v>
      </c>
      <c r="E57" s="14">
        <v>8</v>
      </c>
      <c r="F57" s="7">
        <v>1</v>
      </c>
      <c r="H57" t="s">
        <v>17</v>
      </c>
      <c r="I57" t="s">
        <v>32</v>
      </c>
      <c r="J57" t="s">
        <v>33</v>
      </c>
      <c r="K57" s="14">
        <v>12</v>
      </c>
      <c r="L57" s="14">
        <v>2</v>
      </c>
      <c r="M57" s="7">
        <v>1</v>
      </c>
    </row>
    <row r="58" spans="1:13" s="14" customFormat="1">
      <c r="A58" t="s">
        <v>101</v>
      </c>
      <c r="B58" t="s">
        <v>119</v>
      </c>
      <c r="C58" t="s">
        <v>120</v>
      </c>
      <c r="D58" s="14">
        <v>10</v>
      </c>
      <c r="E58" s="14">
        <v>3</v>
      </c>
      <c r="F58" s="7">
        <v>2</v>
      </c>
      <c r="H58" t="s">
        <v>17</v>
      </c>
      <c r="I58" t="s">
        <v>24</v>
      </c>
      <c r="J58" t="s">
        <v>25</v>
      </c>
      <c r="K58" s="14">
        <v>11</v>
      </c>
      <c r="L58" s="14">
        <v>7</v>
      </c>
      <c r="M58" s="7">
        <v>2</v>
      </c>
    </row>
    <row r="59" spans="1:13" s="14" customFormat="1">
      <c r="A59" t="s">
        <v>101</v>
      </c>
      <c r="B59" t="s">
        <v>108</v>
      </c>
      <c r="C59" t="s">
        <v>109</v>
      </c>
      <c r="D59" s="14">
        <v>10</v>
      </c>
      <c r="E59" s="14">
        <v>2</v>
      </c>
      <c r="F59" s="7">
        <v>3</v>
      </c>
      <c r="H59" t="s">
        <v>38</v>
      </c>
      <c r="I59" t="s">
        <v>58</v>
      </c>
      <c r="J59" t="s">
        <v>59</v>
      </c>
      <c r="K59" s="14">
        <v>10</v>
      </c>
      <c r="L59" s="14">
        <v>7</v>
      </c>
      <c r="M59" s="7">
        <v>3</v>
      </c>
    </row>
    <row r="60" spans="1:13" s="14" customFormat="1">
      <c r="A60" t="s">
        <v>101</v>
      </c>
      <c r="B60" t="s">
        <v>112</v>
      </c>
      <c r="C60" t="s">
        <v>113</v>
      </c>
      <c r="D60" s="14">
        <v>10</v>
      </c>
      <c r="E60" s="14">
        <v>1</v>
      </c>
      <c r="F60" s="7">
        <v>4</v>
      </c>
      <c r="H60" t="s">
        <v>17</v>
      </c>
      <c r="I60" t="s">
        <v>35</v>
      </c>
      <c r="J60" t="s">
        <v>36</v>
      </c>
      <c r="K60" s="14">
        <v>10</v>
      </c>
      <c r="L60" s="14">
        <v>6</v>
      </c>
      <c r="M60" s="7">
        <v>4</v>
      </c>
    </row>
    <row r="61" spans="1:13" s="14" customFormat="1">
      <c r="A61" t="s">
        <v>151</v>
      </c>
      <c r="B61" t="s">
        <v>157</v>
      </c>
      <c r="C61" t="s">
        <v>158</v>
      </c>
      <c r="D61" s="14">
        <v>10</v>
      </c>
      <c r="E61" s="14">
        <v>0</v>
      </c>
      <c r="F61" s="7">
        <v>5</v>
      </c>
      <c r="H61" t="s">
        <v>17</v>
      </c>
      <c r="I61" t="s">
        <v>18</v>
      </c>
      <c r="J61" t="s">
        <v>19</v>
      </c>
      <c r="K61" s="14">
        <v>10</v>
      </c>
      <c r="L61" s="14">
        <v>2</v>
      </c>
      <c r="M61" s="7">
        <v>5</v>
      </c>
    </row>
    <row r="62" spans="1:13" s="14" customFormat="1">
      <c r="A62" t="s">
        <v>78</v>
      </c>
      <c r="B62" t="s">
        <v>85</v>
      </c>
      <c r="C62" t="s">
        <v>86</v>
      </c>
      <c r="D62" s="14">
        <v>10</v>
      </c>
      <c r="E62" s="14">
        <v>0</v>
      </c>
      <c r="F62" s="7">
        <v>5</v>
      </c>
      <c r="H62" t="s">
        <v>61</v>
      </c>
      <c r="I62" t="s">
        <v>72</v>
      </c>
      <c r="J62" t="s">
        <v>73</v>
      </c>
      <c r="K62" s="14">
        <v>9</v>
      </c>
      <c r="L62" s="14">
        <v>10</v>
      </c>
      <c r="M62" s="7">
        <v>6</v>
      </c>
    </row>
    <row r="63" spans="1:13" s="14" customFormat="1">
      <c r="A63" t="s">
        <v>78</v>
      </c>
      <c r="B63" t="s">
        <v>89</v>
      </c>
      <c r="C63" t="s">
        <v>90</v>
      </c>
      <c r="D63" s="14">
        <v>9</v>
      </c>
      <c r="E63" s="14">
        <v>10</v>
      </c>
      <c r="F63" s="7">
        <v>7</v>
      </c>
      <c r="H63" t="s">
        <v>61</v>
      </c>
      <c r="I63" t="s">
        <v>62</v>
      </c>
      <c r="J63" t="s">
        <v>63</v>
      </c>
      <c r="K63" s="14">
        <v>9</v>
      </c>
      <c r="L63" s="14">
        <v>8</v>
      </c>
      <c r="M63" s="7">
        <v>7</v>
      </c>
    </row>
    <row r="64" spans="1:13" s="14" customFormat="1">
      <c r="A64" t="s">
        <v>78</v>
      </c>
      <c r="B64" t="s">
        <v>91</v>
      </c>
      <c r="C64" t="s">
        <v>92</v>
      </c>
      <c r="D64" s="14">
        <v>9</v>
      </c>
      <c r="E64" s="14">
        <v>8</v>
      </c>
      <c r="F64" s="7">
        <v>8</v>
      </c>
      <c r="H64" t="s">
        <v>38</v>
      </c>
      <c r="I64" t="s">
        <v>41</v>
      </c>
      <c r="J64" t="s">
        <v>42</v>
      </c>
      <c r="K64" s="14">
        <v>9</v>
      </c>
      <c r="L64" s="14">
        <v>8</v>
      </c>
      <c r="M64" s="7">
        <v>7</v>
      </c>
    </row>
    <row r="65" spans="1:13" s="14" customFormat="1">
      <c r="A65" t="s">
        <v>101</v>
      </c>
      <c r="B65" t="s">
        <v>123</v>
      </c>
      <c r="C65" t="s">
        <v>124</v>
      </c>
      <c r="D65" s="14">
        <v>9</v>
      </c>
      <c r="E65" s="14">
        <v>8</v>
      </c>
      <c r="F65" s="7">
        <v>8</v>
      </c>
      <c r="H65" t="s">
        <v>38</v>
      </c>
      <c r="I65" t="s">
        <v>39</v>
      </c>
      <c r="J65" t="s">
        <v>40</v>
      </c>
      <c r="K65" s="14">
        <v>9</v>
      </c>
      <c r="L65" s="14">
        <v>8</v>
      </c>
      <c r="M65" s="7">
        <v>7</v>
      </c>
    </row>
    <row r="66" spans="1:13" s="14" customFormat="1">
      <c r="A66" t="s">
        <v>101</v>
      </c>
      <c r="B66" t="s">
        <v>121</v>
      </c>
      <c r="C66" t="s">
        <v>122</v>
      </c>
      <c r="D66" s="14">
        <v>9</v>
      </c>
      <c r="E66" s="14">
        <v>5</v>
      </c>
      <c r="F66" s="7">
        <v>10</v>
      </c>
      <c r="H66" t="s">
        <v>38</v>
      </c>
      <c r="I66" t="s">
        <v>56</v>
      </c>
      <c r="J66" t="s">
        <v>57</v>
      </c>
      <c r="K66" s="14">
        <v>9</v>
      </c>
      <c r="L66" s="14">
        <v>7</v>
      </c>
      <c r="M66" s="7">
        <v>10</v>
      </c>
    </row>
    <row r="67" spans="1:13" s="14" customFormat="1">
      <c r="A67"/>
      <c r="B67"/>
      <c r="C67"/>
      <c r="F67" s="7"/>
      <c r="H67" t="s">
        <v>38</v>
      </c>
      <c r="I67" t="s">
        <v>53</v>
      </c>
      <c r="J67" t="s">
        <v>54</v>
      </c>
      <c r="K67" s="14">
        <v>9</v>
      </c>
      <c r="L67" s="14">
        <v>7</v>
      </c>
      <c r="M67" s="7">
        <v>10</v>
      </c>
    </row>
    <row r="69" spans="1:13">
      <c r="A69" s="40" t="s">
        <v>187</v>
      </c>
      <c r="B69" s="40"/>
      <c r="C69" s="40"/>
      <c r="D69" s="40"/>
      <c r="E69" s="40"/>
      <c r="F69" s="40"/>
      <c r="H69" s="41" t="s">
        <v>188</v>
      </c>
      <c r="I69" s="41"/>
      <c r="J69" s="41"/>
      <c r="K69" s="41"/>
      <c r="L69" s="41"/>
      <c r="M69" s="41"/>
    </row>
    <row r="70" spans="1:13">
      <c r="A70" s="2" t="s">
        <v>1</v>
      </c>
      <c r="B70" s="2" t="s">
        <v>2</v>
      </c>
      <c r="C70" s="2" t="s">
        <v>3</v>
      </c>
      <c r="D70" s="13" t="s">
        <v>175</v>
      </c>
      <c r="E70" s="5" t="s">
        <v>176</v>
      </c>
      <c r="F70" s="5" t="s">
        <v>174</v>
      </c>
      <c r="H70" s="2" t="s">
        <v>1</v>
      </c>
      <c r="I70" s="2" t="s">
        <v>2</v>
      </c>
      <c r="J70" s="2" t="s">
        <v>3</v>
      </c>
      <c r="K70" s="13" t="s">
        <v>175</v>
      </c>
      <c r="L70" s="5" t="s">
        <v>176</v>
      </c>
      <c r="M70" s="5" t="s">
        <v>174</v>
      </c>
    </row>
    <row r="71" spans="1:13">
      <c r="A71" t="s">
        <v>151</v>
      </c>
      <c r="B71" t="s">
        <v>85</v>
      </c>
      <c r="C71" t="s">
        <v>161</v>
      </c>
      <c r="D71">
        <v>30</v>
      </c>
      <c r="E71">
        <v>7</v>
      </c>
      <c r="F71" s="7">
        <v>1</v>
      </c>
      <c r="H71" t="s">
        <v>17</v>
      </c>
      <c r="I71" t="s">
        <v>24</v>
      </c>
      <c r="J71" t="s">
        <v>25</v>
      </c>
      <c r="K71">
        <v>26</v>
      </c>
      <c r="L71">
        <v>6</v>
      </c>
      <c r="M71" s="7">
        <v>1</v>
      </c>
    </row>
    <row r="72" spans="1:13">
      <c r="A72" t="s">
        <v>151</v>
      </c>
      <c r="B72" t="s">
        <v>167</v>
      </c>
      <c r="C72" t="s">
        <v>168</v>
      </c>
      <c r="D72">
        <v>25</v>
      </c>
      <c r="E72">
        <v>1</v>
      </c>
      <c r="F72" s="7">
        <v>2</v>
      </c>
      <c r="H72" t="s">
        <v>38</v>
      </c>
      <c r="I72" t="s">
        <v>58</v>
      </c>
      <c r="J72" t="s">
        <v>59</v>
      </c>
      <c r="K72">
        <v>21</v>
      </c>
      <c r="L72">
        <v>3</v>
      </c>
      <c r="M72" s="7">
        <v>2</v>
      </c>
    </row>
    <row r="73" spans="1:13">
      <c r="A73" t="s">
        <v>101</v>
      </c>
      <c r="B73" t="s">
        <v>112</v>
      </c>
      <c r="C73" t="s">
        <v>113</v>
      </c>
      <c r="D73">
        <v>24</v>
      </c>
      <c r="E73">
        <v>11</v>
      </c>
      <c r="F73" s="7">
        <v>3</v>
      </c>
      <c r="H73" t="s">
        <v>38</v>
      </c>
      <c r="I73" t="s">
        <v>39</v>
      </c>
      <c r="J73" t="s">
        <v>40</v>
      </c>
      <c r="K73">
        <v>20</v>
      </c>
      <c r="L73">
        <v>7</v>
      </c>
      <c r="M73" s="7">
        <v>3</v>
      </c>
    </row>
    <row r="74" spans="1:13">
      <c r="A74" t="s">
        <v>101</v>
      </c>
      <c r="B74" t="s">
        <v>108</v>
      </c>
      <c r="C74" t="s">
        <v>109</v>
      </c>
      <c r="D74">
        <v>24</v>
      </c>
      <c r="E74">
        <v>5</v>
      </c>
      <c r="F74" s="7">
        <v>4</v>
      </c>
      <c r="H74" t="s">
        <v>38</v>
      </c>
      <c r="I74" t="s">
        <v>41</v>
      </c>
      <c r="J74" t="s">
        <v>42</v>
      </c>
      <c r="K74">
        <v>20</v>
      </c>
      <c r="L74">
        <v>5</v>
      </c>
      <c r="M74" s="7">
        <v>4</v>
      </c>
    </row>
    <row r="75" spans="1:13">
      <c r="A75" t="s">
        <v>78</v>
      </c>
      <c r="B75" t="s">
        <v>89</v>
      </c>
      <c r="C75" t="s">
        <v>90</v>
      </c>
      <c r="D75">
        <v>23</v>
      </c>
      <c r="E75">
        <v>4</v>
      </c>
      <c r="F75" s="7">
        <v>5</v>
      </c>
      <c r="H75" t="s">
        <v>17</v>
      </c>
      <c r="I75" t="s">
        <v>32</v>
      </c>
      <c r="J75" t="s">
        <v>33</v>
      </c>
      <c r="K75">
        <v>19</v>
      </c>
      <c r="L75">
        <v>3</v>
      </c>
      <c r="M75" s="7">
        <v>5</v>
      </c>
    </row>
    <row r="76" spans="1:13">
      <c r="A76" t="s">
        <v>78</v>
      </c>
      <c r="B76" t="s">
        <v>85</v>
      </c>
      <c r="C76" t="s">
        <v>86</v>
      </c>
      <c r="D76">
        <v>22</v>
      </c>
      <c r="E76">
        <v>7</v>
      </c>
      <c r="F76" s="7">
        <v>6</v>
      </c>
      <c r="H76" t="s">
        <v>17</v>
      </c>
      <c r="I76" t="s">
        <v>26</v>
      </c>
      <c r="J76" t="s">
        <v>27</v>
      </c>
      <c r="K76">
        <v>16</v>
      </c>
      <c r="L76">
        <v>10</v>
      </c>
      <c r="M76" s="7">
        <v>6</v>
      </c>
    </row>
    <row r="77" spans="1:13">
      <c r="A77" t="s">
        <v>78</v>
      </c>
      <c r="B77" t="s">
        <v>93</v>
      </c>
      <c r="C77" t="s">
        <v>94</v>
      </c>
      <c r="D77">
        <v>22</v>
      </c>
      <c r="E77">
        <v>1</v>
      </c>
      <c r="F77" s="7">
        <v>7</v>
      </c>
      <c r="H77" t="s">
        <v>61</v>
      </c>
      <c r="I77" t="s">
        <v>62</v>
      </c>
      <c r="J77" t="s">
        <v>63</v>
      </c>
      <c r="K77">
        <v>16</v>
      </c>
      <c r="L77">
        <v>8</v>
      </c>
      <c r="M77" s="7">
        <v>7</v>
      </c>
    </row>
    <row r="78" spans="1:13">
      <c r="A78" t="s">
        <v>101</v>
      </c>
      <c r="B78" t="s">
        <v>119</v>
      </c>
      <c r="C78" t="s">
        <v>120</v>
      </c>
      <c r="D78">
        <v>20</v>
      </c>
      <c r="E78">
        <v>2</v>
      </c>
      <c r="F78" s="7">
        <v>8</v>
      </c>
      <c r="H78" t="s">
        <v>38</v>
      </c>
      <c r="I78" t="s">
        <v>56</v>
      </c>
      <c r="J78" t="s">
        <v>57</v>
      </c>
      <c r="K78">
        <v>16</v>
      </c>
      <c r="L78">
        <v>8</v>
      </c>
      <c r="M78" s="7">
        <v>8</v>
      </c>
    </row>
    <row r="79" spans="1:13">
      <c r="A79" t="s">
        <v>127</v>
      </c>
      <c r="B79" t="s">
        <v>128</v>
      </c>
      <c r="C79" t="s">
        <v>129</v>
      </c>
      <c r="D79">
        <v>20</v>
      </c>
      <c r="E79">
        <v>1</v>
      </c>
      <c r="F79" s="7">
        <v>9</v>
      </c>
      <c r="H79" t="s">
        <v>17</v>
      </c>
      <c r="I79" t="s">
        <v>22</v>
      </c>
      <c r="J79" t="s">
        <v>23</v>
      </c>
      <c r="K79">
        <v>16</v>
      </c>
      <c r="L79">
        <v>3</v>
      </c>
      <c r="M79" s="7">
        <v>9</v>
      </c>
    </row>
    <row r="80" spans="1:13">
      <c r="A80" t="s">
        <v>101</v>
      </c>
      <c r="B80" t="s">
        <v>104</v>
      </c>
      <c r="C80" t="s">
        <v>105</v>
      </c>
      <c r="D80">
        <v>19</v>
      </c>
      <c r="E80">
        <v>8</v>
      </c>
      <c r="F80" s="7">
        <v>10</v>
      </c>
      <c r="H80" t="s">
        <v>61</v>
      </c>
      <c r="I80" t="s">
        <v>72</v>
      </c>
      <c r="J80" t="s">
        <v>73</v>
      </c>
      <c r="K80">
        <v>15</v>
      </c>
      <c r="L80">
        <v>4</v>
      </c>
      <c r="M80" s="7">
        <v>10</v>
      </c>
    </row>
    <row r="81" spans="1:15">
      <c r="C81"/>
      <c r="D81" s="8"/>
      <c r="E81" s="15"/>
      <c r="F81" s="7"/>
      <c r="K81" s="8"/>
      <c r="L81" s="15"/>
      <c r="M81" s="7"/>
    </row>
    <row r="82" spans="1:15">
      <c r="A82" s="40" t="s">
        <v>189</v>
      </c>
      <c r="B82" s="40"/>
      <c r="C82" s="40"/>
      <c r="D82" s="40"/>
      <c r="E82" s="40"/>
      <c r="F82" s="40"/>
      <c r="H82" s="41" t="s">
        <v>190</v>
      </c>
      <c r="I82" s="41"/>
      <c r="J82" s="41"/>
      <c r="K82" s="41"/>
      <c r="L82" s="41"/>
      <c r="M82" s="41"/>
    </row>
    <row r="83" spans="1:15">
      <c r="A83" s="2" t="s">
        <v>1</v>
      </c>
      <c r="B83" s="2" t="s">
        <v>2</v>
      </c>
      <c r="C83" s="2" t="s">
        <v>3</v>
      </c>
      <c r="D83" s="13" t="s">
        <v>175</v>
      </c>
      <c r="E83" s="5" t="s">
        <v>176</v>
      </c>
      <c r="F83" s="5" t="s">
        <v>174</v>
      </c>
      <c r="H83" s="2" t="s">
        <v>1</v>
      </c>
      <c r="I83" s="2" t="s">
        <v>2</v>
      </c>
      <c r="J83" s="2" t="s">
        <v>3</v>
      </c>
      <c r="K83" s="13" t="s">
        <v>175</v>
      </c>
      <c r="L83" s="5" t="s">
        <v>176</v>
      </c>
      <c r="M83" s="5" t="s">
        <v>174</v>
      </c>
    </row>
    <row r="84" spans="1:15">
      <c r="A84" t="s">
        <v>78</v>
      </c>
      <c r="B84" t="s">
        <v>85</v>
      </c>
      <c r="C84" t="s">
        <v>86</v>
      </c>
      <c r="D84">
        <v>3</v>
      </c>
      <c r="E84">
        <v>10</v>
      </c>
      <c r="F84" s="1">
        <v>1</v>
      </c>
      <c r="H84" t="s">
        <v>17</v>
      </c>
      <c r="I84" t="s">
        <v>32</v>
      </c>
      <c r="J84" t="s">
        <v>33</v>
      </c>
      <c r="K84">
        <v>4</v>
      </c>
      <c r="L84">
        <v>2</v>
      </c>
      <c r="M84" s="1">
        <v>1</v>
      </c>
      <c r="O84" s="6"/>
    </row>
    <row r="85" spans="1:15">
      <c r="A85" t="s">
        <v>151</v>
      </c>
      <c r="B85" t="s">
        <v>167</v>
      </c>
      <c r="C85" t="s">
        <v>168</v>
      </c>
      <c r="D85">
        <v>3</v>
      </c>
      <c r="E85">
        <v>8</v>
      </c>
      <c r="F85" s="1">
        <v>2</v>
      </c>
      <c r="H85" t="s">
        <v>38</v>
      </c>
      <c r="I85" t="s">
        <v>56</v>
      </c>
      <c r="J85" t="s">
        <v>57</v>
      </c>
      <c r="K85">
        <v>3</v>
      </c>
      <c r="L85">
        <v>10</v>
      </c>
      <c r="M85" s="1">
        <v>2</v>
      </c>
      <c r="O85" s="6"/>
    </row>
    <row r="86" spans="1:15">
      <c r="A86" t="s">
        <v>101</v>
      </c>
      <c r="B86" t="s">
        <v>112</v>
      </c>
      <c r="C86" t="s">
        <v>113</v>
      </c>
      <c r="D86">
        <v>3</v>
      </c>
      <c r="E86">
        <v>6</v>
      </c>
      <c r="F86" s="1">
        <v>3</v>
      </c>
      <c r="H86" t="s">
        <v>17</v>
      </c>
      <c r="I86" t="s">
        <v>24</v>
      </c>
      <c r="J86" t="s">
        <v>25</v>
      </c>
      <c r="K86">
        <v>3</v>
      </c>
      <c r="L86">
        <v>8</v>
      </c>
      <c r="M86" s="1">
        <v>3</v>
      </c>
      <c r="O86" s="6"/>
    </row>
    <row r="87" spans="1:15">
      <c r="A87" t="s">
        <v>78</v>
      </c>
      <c r="B87" t="s">
        <v>89</v>
      </c>
      <c r="C87" t="s">
        <v>90</v>
      </c>
      <c r="D87">
        <v>3</v>
      </c>
      <c r="E87">
        <v>6</v>
      </c>
      <c r="F87" s="1">
        <v>3</v>
      </c>
      <c r="H87" t="s">
        <v>38</v>
      </c>
      <c r="I87" t="s">
        <v>41</v>
      </c>
      <c r="J87" t="s">
        <v>42</v>
      </c>
      <c r="K87">
        <v>3</v>
      </c>
      <c r="L87">
        <v>8</v>
      </c>
      <c r="M87" s="1">
        <v>3</v>
      </c>
      <c r="O87" s="6"/>
    </row>
    <row r="88" spans="1:15">
      <c r="A88" t="s">
        <v>78</v>
      </c>
      <c r="B88" t="s">
        <v>87</v>
      </c>
      <c r="C88" t="s">
        <v>88</v>
      </c>
      <c r="D88">
        <v>3</v>
      </c>
      <c r="E88">
        <v>6</v>
      </c>
      <c r="F88" s="1">
        <v>3</v>
      </c>
      <c r="H88" t="s">
        <v>17</v>
      </c>
      <c r="I88" t="s">
        <v>35</v>
      </c>
      <c r="J88" t="s">
        <v>36</v>
      </c>
      <c r="K88">
        <v>3</v>
      </c>
      <c r="L88">
        <v>8</v>
      </c>
      <c r="M88" s="1">
        <v>3</v>
      </c>
      <c r="O88" s="6"/>
    </row>
    <row r="89" spans="1:15">
      <c r="A89" t="s">
        <v>78</v>
      </c>
      <c r="B89" t="s">
        <v>91</v>
      </c>
      <c r="C89" t="s">
        <v>92</v>
      </c>
      <c r="D89">
        <v>3</v>
      </c>
      <c r="E89">
        <v>6</v>
      </c>
      <c r="F89" s="1">
        <v>3</v>
      </c>
      <c r="O89" s="6"/>
    </row>
    <row r="90" spans="1:15">
      <c r="A90" t="s">
        <v>101</v>
      </c>
      <c r="B90" t="s">
        <v>121</v>
      </c>
      <c r="C90" t="s">
        <v>122</v>
      </c>
      <c r="D90">
        <v>3</v>
      </c>
      <c r="E90">
        <v>6</v>
      </c>
      <c r="F90" s="1">
        <v>3</v>
      </c>
    </row>
    <row r="91" spans="1:15">
      <c r="A91" t="s">
        <v>101</v>
      </c>
      <c r="B91" t="s">
        <v>125</v>
      </c>
      <c r="C91" t="s">
        <v>126</v>
      </c>
      <c r="D91">
        <v>3</v>
      </c>
      <c r="E91">
        <v>6</v>
      </c>
      <c r="F91" s="1">
        <v>3</v>
      </c>
    </row>
    <row r="92" spans="1:15">
      <c r="C92"/>
      <c r="E92"/>
      <c r="K92" s="16"/>
      <c r="L92" s="14"/>
    </row>
    <row r="93" spans="1:15">
      <c r="C93"/>
      <c r="E93"/>
      <c r="K93" s="16"/>
      <c r="L93" s="14"/>
    </row>
    <row r="94" spans="1:15">
      <c r="C94"/>
      <c r="E94"/>
    </row>
  </sheetData>
  <mergeCells count="14">
    <mergeCell ref="A2:E2"/>
    <mergeCell ref="H2:L2"/>
    <mergeCell ref="A15:E15"/>
    <mergeCell ref="H15:L15"/>
    <mergeCell ref="A28:E28"/>
    <mergeCell ref="H28:L28"/>
    <mergeCell ref="A82:F82"/>
    <mergeCell ref="H82:M82"/>
    <mergeCell ref="A41:E41"/>
    <mergeCell ref="H41:L41"/>
    <mergeCell ref="A55:F55"/>
    <mergeCell ref="H55:M55"/>
    <mergeCell ref="A69:F69"/>
    <mergeCell ref="H69:M6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T69"/>
  <sheetViews>
    <sheetView tabSelected="1" zoomScaleNormal="100" workbookViewId="0">
      <selection activeCell="A5" sqref="A5"/>
    </sheetView>
  </sheetViews>
  <sheetFormatPr defaultRowHeight="15"/>
  <cols>
    <col min="1" max="1" width="12.140625" bestFit="1" customWidth="1"/>
    <col min="2" max="2" width="10.5703125" bestFit="1" customWidth="1"/>
    <col min="3" max="3" width="11.7109375" style="17" bestFit="1" customWidth="1"/>
    <col min="4" max="4" width="8.5703125" bestFit="1" customWidth="1"/>
    <col min="5" max="5" width="6.7109375" style="1" bestFit="1" customWidth="1"/>
    <col min="6" max="6" width="7.140625" bestFit="1" customWidth="1"/>
    <col min="7" max="7" width="5.7109375" bestFit="1" customWidth="1"/>
    <col min="8" max="8" width="22.5703125" bestFit="1" customWidth="1"/>
    <col min="9" max="10" width="10.85546875" bestFit="1" customWidth="1"/>
    <col min="11" max="11" width="8.5703125" bestFit="1" customWidth="1"/>
    <col min="12" max="12" width="6.7109375" bestFit="1" customWidth="1"/>
    <col min="13" max="13" width="7.140625" style="1" bestFit="1" customWidth="1"/>
    <col min="14" max="14" width="19.140625" bestFit="1" customWidth="1"/>
    <col min="15" max="15" width="5.7109375" bestFit="1" customWidth="1"/>
  </cols>
  <sheetData>
    <row r="2" spans="1:20">
      <c r="A2" s="40" t="s">
        <v>177</v>
      </c>
      <c r="B2" s="40"/>
      <c r="C2" s="40"/>
      <c r="D2" s="40"/>
      <c r="E2" s="40"/>
      <c r="H2" s="41" t="s">
        <v>178</v>
      </c>
      <c r="I2" s="41"/>
      <c r="J2" s="41"/>
      <c r="K2" s="41"/>
      <c r="L2" s="41"/>
    </row>
    <row r="3" spans="1:20">
      <c r="A3" s="2" t="s">
        <v>1</v>
      </c>
      <c r="B3" s="2" t="s">
        <v>2</v>
      </c>
      <c r="C3" s="2" t="s">
        <v>3</v>
      </c>
      <c r="D3" s="3" t="s">
        <v>173</v>
      </c>
      <c r="E3" s="4" t="s">
        <v>174</v>
      </c>
      <c r="H3" s="2" t="s">
        <v>1</v>
      </c>
      <c r="I3" s="2" t="s">
        <v>2</v>
      </c>
      <c r="J3" s="2" t="s">
        <v>3</v>
      </c>
      <c r="K3" s="3" t="s">
        <v>173</v>
      </c>
      <c r="L3" s="4" t="s">
        <v>174</v>
      </c>
      <c r="M3"/>
    </row>
    <row r="4" spans="1:20" s="9" customFormat="1">
      <c r="A4" s="9" t="s">
        <v>151</v>
      </c>
      <c r="B4" s="9" t="s">
        <v>85</v>
      </c>
      <c r="C4" s="9" t="s">
        <v>161</v>
      </c>
      <c r="D4" s="32">
        <v>9.5399999999999991</v>
      </c>
      <c r="E4" s="7">
        <v>1</v>
      </c>
      <c r="H4" s="9" t="s">
        <v>17</v>
      </c>
      <c r="I4" s="9" t="s">
        <v>24</v>
      </c>
      <c r="J4" s="9" t="s">
        <v>25</v>
      </c>
      <c r="K4" s="32">
        <v>9.67</v>
      </c>
      <c r="L4" s="7">
        <v>1</v>
      </c>
    </row>
    <row r="5" spans="1:20" s="9" customFormat="1">
      <c r="A5" s="9" t="s">
        <v>151</v>
      </c>
      <c r="B5" s="9" t="s">
        <v>164</v>
      </c>
      <c r="C5" s="9" t="s">
        <v>109</v>
      </c>
      <c r="D5" s="32">
        <v>9.59</v>
      </c>
      <c r="E5" s="7">
        <v>2</v>
      </c>
      <c r="H5" s="9" t="s">
        <v>17</v>
      </c>
      <c r="I5" s="9" t="s">
        <v>32</v>
      </c>
      <c r="J5" s="9" t="s">
        <v>33</v>
      </c>
      <c r="K5" s="32">
        <v>9.9600000000000009</v>
      </c>
      <c r="L5" s="7">
        <v>2</v>
      </c>
    </row>
    <row r="6" spans="1:20" s="9" customFormat="1">
      <c r="A6" s="9" t="s">
        <v>101</v>
      </c>
      <c r="B6" s="9" t="s">
        <v>108</v>
      </c>
      <c r="C6" s="9" t="s">
        <v>109</v>
      </c>
      <c r="D6" s="32">
        <v>9.67</v>
      </c>
      <c r="E6" s="7">
        <v>3</v>
      </c>
      <c r="H6" s="9" t="s">
        <v>17</v>
      </c>
      <c r="I6" s="9" t="s">
        <v>35</v>
      </c>
      <c r="J6" s="9" t="s">
        <v>36</v>
      </c>
      <c r="K6" s="32">
        <v>10.130000000000001</v>
      </c>
      <c r="L6" s="7">
        <v>3</v>
      </c>
      <c r="S6" s="38"/>
      <c r="T6" s="7"/>
    </row>
    <row r="7" spans="1:20" s="9" customFormat="1">
      <c r="A7" s="9" t="s">
        <v>101</v>
      </c>
      <c r="B7" s="9" t="s">
        <v>112</v>
      </c>
      <c r="C7" s="9" t="s">
        <v>113</v>
      </c>
      <c r="D7" s="32">
        <v>9.74</v>
      </c>
      <c r="E7" s="7">
        <v>4</v>
      </c>
      <c r="H7" s="9" t="s">
        <v>61</v>
      </c>
      <c r="I7" s="9" t="s">
        <v>72</v>
      </c>
      <c r="J7" s="9" t="s">
        <v>73</v>
      </c>
      <c r="K7" s="32">
        <v>10.17</v>
      </c>
      <c r="L7" s="7">
        <v>4</v>
      </c>
    </row>
    <row r="8" spans="1:20" s="9" customFormat="1" ht="15.75" customHeight="1">
      <c r="A8" s="9" t="s">
        <v>101</v>
      </c>
      <c r="B8" s="9" t="s">
        <v>114</v>
      </c>
      <c r="C8" s="9" t="s">
        <v>115</v>
      </c>
      <c r="D8" s="32">
        <v>9.74</v>
      </c>
      <c r="E8" s="7">
        <v>4</v>
      </c>
      <c r="H8" s="9" t="s">
        <v>61</v>
      </c>
      <c r="I8" s="9" t="s">
        <v>74</v>
      </c>
      <c r="J8" s="9" t="s">
        <v>75</v>
      </c>
      <c r="K8" s="32">
        <v>10.17</v>
      </c>
      <c r="L8" s="7">
        <v>4</v>
      </c>
    </row>
    <row r="9" spans="1:20" s="9" customFormat="1">
      <c r="A9" s="9" t="s">
        <v>151</v>
      </c>
      <c r="B9" s="9" t="s">
        <v>162</v>
      </c>
      <c r="C9" s="9" t="s">
        <v>163</v>
      </c>
      <c r="D9" s="32">
        <v>9.84</v>
      </c>
      <c r="E9" s="7">
        <v>5</v>
      </c>
      <c r="H9" s="9" t="s">
        <v>38</v>
      </c>
      <c r="I9" s="9" t="s">
        <v>53</v>
      </c>
      <c r="J9" s="9" t="s">
        <v>54</v>
      </c>
      <c r="K9" s="32">
        <v>10.24</v>
      </c>
      <c r="L9" s="7">
        <v>5</v>
      </c>
    </row>
    <row r="10" spans="1:20" s="9" customFormat="1">
      <c r="D10" s="32"/>
      <c r="E10" s="7"/>
      <c r="K10" s="32"/>
      <c r="L10" s="7"/>
    </row>
    <row r="11" spans="1:20">
      <c r="A11" s="40" t="s">
        <v>179</v>
      </c>
      <c r="B11" s="40"/>
      <c r="C11" s="40"/>
      <c r="D11" s="40"/>
      <c r="E11" s="40"/>
      <c r="H11" s="41" t="s">
        <v>180</v>
      </c>
      <c r="I11" s="41"/>
      <c r="J11" s="41"/>
      <c r="K11" s="41"/>
      <c r="L11" s="41"/>
      <c r="M11"/>
    </row>
    <row r="12" spans="1:20">
      <c r="A12" s="2" t="s">
        <v>1</v>
      </c>
      <c r="B12" s="2" t="s">
        <v>2</v>
      </c>
      <c r="C12" s="2" t="s">
        <v>3</v>
      </c>
      <c r="D12" s="3" t="s">
        <v>173</v>
      </c>
      <c r="E12" s="4" t="s">
        <v>174</v>
      </c>
      <c r="H12" s="2" t="s">
        <v>1</v>
      </c>
      <c r="I12" s="2" t="s">
        <v>2</v>
      </c>
      <c r="J12" s="2" t="s">
        <v>3</v>
      </c>
      <c r="K12" s="3" t="s">
        <v>173</v>
      </c>
      <c r="L12" s="4" t="s">
        <v>174</v>
      </c>
      <c r="M12"/>
    </row>
    <row r="13" spans="1:20">
      <c r="A13" t="s">
        <v>101</v>
      </c>
      <c r="B13" t="s">
        <v>114</v>
      </c>
      <c r="C13" t="s">
        <v>115</v>
      </c>
      <c r="D13" s="6">
        <v>14.91</v>
      </c>
      <c r="E13" s="7">
        <v>1</v>
      </c>
      <c r="H13" s="9" t="s">
        <v>17</v>
      </c>
      <c r="I13" s="9" t="s">
        <v>24</v>
      </c>
      <c r="J13" s="9" t="s">
        <v>25</v>
      </c>
      <c r="K13" s="32">
        <v>15.01</v>
      </c>
      <c r="L13" s="7">
        <v>1</v>
      </c>
      <c r="M13"/>
    </row>
    <row r="14" spans="1:20">
      <c r="A14" t="s">
        <v>151</v>
      </c>
      <c r="B14" t="s">
        <v>85</v>
      </c>
      <c r="C14" t="s">
        <v>161</v>
      </c>
      <c r="D14" s="6">
        <v>15.4</v>
      </c>
      <c r="E14" s="7">
        <v>2</v>
      </c>
      <c r="H14" s="9" t="s">
        <v>17</v>
      </c>
      <c r="I14" s="9" t="s">
        <v>30</v>
      </c>
      <c r="J14" s="9" t="s">
        <v>31</v>
      </c>
      <c r="K14" s="32">
        <v>15.59</v>
      </c>
      <c r="L14" s="7">
        <v>2</v>
      </c>
      <c r="M14"/>
    </row>
    <row r="15" spans="1:20">
      <c r="A15" t="s">
        <v>151</v>
      </c>
      <c r="B15" t="s">
        <v>164</v>
      </c>
      <c r="C15" t="s">
        <v>109</v>
      </c>
      <c r="D15" s="6">
        <v>15.56</v>
      </c>
      <c r="E15" s="7">
        <v>3</v>
      </c>
      <c r="H15" s="9" t="s">
        <v>17</v>
      </c>
      <c r="I15" s="9" t="s">
        <v>32</v>
      </c>
      <c r="J15" s="9" t="s">
        <v>33</v>
      </c>
      <c r="K15" s="32">
        <v>15.71</v>
      </c>
      <c r="L15" s="7">
        <v>3</v>
      </c>
      <c r="M15"/>
    </row>
    <row r="16" spans="1:20">
      <c r="A16" t="s">
        <v>78</v>
      </c>
      <c r="B16" t="s">
        <v>89</v>
      </c>
      <c r="C16" t="s">
        <v>90</v>
      </c>
      <c r="D16" s="6">
        <v>15.97</v>
      </c>
      <c r="E16" s="7">
        <v>4</v>
      </c>
      <c r="H16" s="9" t="s">
        <v>61</v>
      </c>
      <c r="I16" s="9" t="s">
        <v>68</v>
      </c>
      <c r="J16" s="9" t="s">
        <v>69</v>
      </c>
      <c r="K16" s="32">
        <v>15.81</v>
      </c>
      <c r="L16" s="7">
        <v>4</v>
      </c>
      <c r="M16"/>
    </row>
    <row r="17" spans="1:13">
      <c r="A17" t="s">
        <v>151</v>
      </c>
      <c r="B17" t="s">
        <v>167</v>
      </c>
      <c r="C17" t="s">
        <v>168</v>
      </c>
      <c r="D17" s="6">
        <v>16.2</v>
      </c>
      <c r="E17" s="7">
        <v>5</v>
      </c>
      <c r="H17" s="9" t="s">
        <v>61</v>
      </c>
      <c r="I17" s="9" t="s">
        <v>74</v>
      </c>
      <c r="J17" s="9" t="s">
        <v>75</v>
      </c>
      <c r="K17" s="32">
        <v>16.350000000000001</v>
      </c>
      <c r="L17" s="7">
        <v>5</v>
      </c>
    </row>
    <row r="18" spans="1:13">
      <c r="C18"/>
      <c r="D18" s="6"/>
      <c r="E18" s="7"/>
      <c r="K18" s="6"/>
      <c r="L18" s="7"/>
    </row>
    <row r="19" spans="1:13">
      <c r="C19"/>
      <c r="D19" s="6"/>
      <c r="E19" s="7"/>
      <c r="K19" s="6"/>
      <c r="L19" s="7"/>
    </row>
    <row r="20" spans="1:13">
      <c r="A20" s="40" t="s">
        <v>181</v>
      </c>
      <c r="B20" s="40"/>
      <c r="C20" s="40"/>
      <c r="D20" s="40"/>
      <c r="E20" s="40"/>
      <c r="H20" s="41" t="s">
        <v>182</v>
      </c>
      <c r="I20" s="41"/>
      <c r="J20" s="41"/>
      <c r="K20" s="41"/>
      <c r="L20" s="41"/>
    </row>
    <row r="21" spans="1:13" s="9" customFormat="1">
      <c r="A21" s="2" t="s">
        <v>1</v>
      </c>
      <c r="B21" s="2" t="s">
        <v>2</v>
      </c>
      <c r="C21" s="2" t="s">
        <v>3</v>
      </c>
      <c r="D21" s="3" t="s">
        <v>173</v>
      </c>
      <c r="E21" s="4" t="s">
        <v>174</v>
      </c>
      <c r="H21" s="2" t="s">
        <v>1</v>
      </c>
      <c r="I21" s="2" t="s">
        <v>2</v>
      </c>
      <c r="J21" s="2" t="s">
        <v>3</v>
      </c>
      <c r="K21" s="3" t="s">
        <v>173</v>
      </c>
      <c r="L21" s="4" t="s">
        <v>174</v>
      </c>
      <c r="M21" s="10"/>
    </row>
    <row r="22" spans="1:13">
      <c r="A22" t="s">
        <v>101</v>
      </c>
      <c r="B22" t="s">
        <v>114</v>
      </c>
      <c r="C22" t="s">
        <v>115</v>
      </c>
      <c r="D22" s="6">
        <v>31.25</v>
      </c>
      <c r="E22" s="7">
        <v>1</v>
      </c>
      <c r="H22" t="s">
        <v>17</v>
      </c>
      <c r="I22" t="s">
        <v>30</v>
      </c>
      <c r="J22" t="s">
        <v>31</v>
      </c>
      <c r="K22" s="6">
        <v>33.880000000000003</v>
      </c>
      <c r="L22" s="7">
        <v>1</v>
      </c>
    </row>
    <row r="23" spans="1:13">
      <c r="A23" t="s">
        <v>101</v>
      </c>
      <c r="B23" t="s">
        <v>108</v>
      </c>
      <c r="C23" t="s">
        <v>109</v>
      </c>
      <c r="D23" s="6">
        <v>32.25</v>
      </c>
      <c r="E23" s="7">
        <v>2</v>
      </c>
      <c r="H23" t="s">
        <v>61</v>
      </c>
      <c r="I23" t="s">
        <v>72</v>
      </c>
      <c r="J23" t="s">
        <v>73</v>
      </c>
      <c r="K23" s="6">
        <v>34.380000000000003</v>
      </c>
      <c r="L23" s="7">
        <v>2</v>
      </c>
    </row>
    <row r="24" spans="1:13">
      <c r="A24" t="s">
        <v>78</v>
      </c>
      <c r="B24" t="s">
        <v>89</v>
      </c>
      <c r="C24" t="s">
        <v>90</v>
      </c>
      <c r="D24" s="6">
        <v>33.700000000000003</v>
      </c>
      <c r="E24" s="7">
        <v>3</v>
      </c>
      <c r="H24" t="s">
        <v>17</v>
      </c>
      <c r="I24" t="s">
        <v>18</v>
      </c>
      <c r="J24" t="s">
        <v>19</v>
      </c>
      <c r="K24" s="6">
        <v>35.15</v>
      </c>
      <c r="L24" s="7">
        <v>3</v>
      </c>
    </row>
    <row r="25" spans="1:13">
      <c r="A25" t="s">
        <v>151</v>
      </c>
      <c r="B25" t="s">
        <v>164</v>
      </c>
      <c r="C25" t="s">
        <v>109</v>
      </c>
      <c r="D25" s="6">
        <v>33.880000000000003</v>
      </c>
      <c r="E25" s="7">
        <v>4</v>
      </c>
      <c r="H25" t="s">
        <v>38</v>
      </c>
      <c r="I25" t="s">
        <v>47</v>
      </c>
      <c r="J25" t="s">
        <v>48</v>
      </c>
      <c r="K25" s="6">
        <v>35.5</v>
      </c>
      <c r="L25" s="7">
        <v>4</v>
      </c>
    </row>
    <row r="26" spans="1:13">
      <c r="A26" t="s">
        <v>151</v>
      </c>
      <c r="B26" t="s">
        <v>157</v>
      </c>
      <c r="C26" t="s">
        <v>158</v>
      </c>
      <c r="D26" s="6">
        <v>34.520000000000003</v>
      </c>
      <c r="E26" s="7">
        <v>5</v>
      </c>
      <c r="H26" t="s">
        <v>17</v>
      </c>
      <c r="I26" t="s">
        <v>22</v>
      </c>
      <c r="J26" t="s">
        <v>23</v>
      </c>
      <c r="K26" s="6">
        <v>36.049999999999997</v>
      </c>
      <c r="L26" s="7">
        <v>5</v>
      </c>
    </row>
    <row r="27" spans="1:13">
      <c r="C27"/>
      <c r="D27" s="6"/>
      <c r="E27" s="7"/>
      <c r="K27" s="6"/>
      <c r="L27" s="7"/>
    </row>
    <row r="28" spans="1:13">
      <c r="C28"/>
      <c r="D28" s="6"/>
      <c r="E28" s="7"/>
      <c r="K28" s="6"/>
      <c r="L28" s="7"/>
    </row>
    <row r="29" spans="1:13">
      <c r="A29" s="40" t="s">
        <v>183</v>
      </c>
      <c r="B29" s="40"/>
      <c r="C29" s="40"/>
      <c r="D29" s="40"/>
      <c r="E29" s="40"/>
      <c r="H29" s="41" t="s">
        <v>184</v>
      </c>
      <c r="I29" s="41"/>
      <c r="J29" s="41"/>
      <c r="K29" s="41"/>
      <c r="L29" s="41"/>
    </row>
    <row r="30" spans="1:13" s="9" customFormat="1">
      <c r="A30" s="2" t="s">
        <v>1</v>
      </c>
      <c r="B30" s="2" t="s">
        <v>2</v>
      </c>
      <c r="C30" s="2" t="s">
        <v>3</v>
      </c>
      <c r="D30" s="3" t="s">
        <v>173</v>
      </c>
      <c r="E30" s="4" t="s">
        <v>174</v>
      </c>
      <c r="H30" s="2" t="s">
        <v>1</v>
      </c>
      <c r="I30" s="2" t="s">
        <v>2</v>
      </c>
      <c r="J30" s="2" t="s">
        <v>3</v>
      </c>
      <c r="K30" s="3" t="s">
        <v>173</v>
      </c>
      <c r="L30" s="4" t="s">
        <v>174</v>
      </c>
      <c r="M30" s="10"/>
    </row>
    <row r="31" spans="1:13" s="9" customFormat="1">
      <c r="A31" s="9" t="s">
        <v>101</v>
      </c>
      <c r="B31" s="9" t="s">
        <v>114</v>
      </c>
      <c r="C31" s="9" t="s">
        <v>115</v>
      </c>
      <c r="D31" s="39">
        <v>8.1412037037037043E-4</v>
      </c>
      <c r="E31" s="7">
        <v>1</v>
      </c>
      <c r="H31" s="9" t="s">
        <v>17</v>
      </c>
      <c r="I31" s="9" t="s">
        <v>24</v>
      </c>
      <c r="J31" s="9" t="s">
        <v>25</v>
      </c>
      <c r="K31" s="39">
        <v>9.1793981481481468E-4</v>
      </c>
      <c r="L31" s="7">
        <v>1</v>
      </c>
      <c r="M31" s="39"/>
    </row>
    <row r="32" spans="1:13" s="9" customFormat="1">
      <c r="A32" s="9" t="s">
        <v>101</v>
      </c>
      <c r="B32" s="9" t="s">
        <v>108</v>
      </c>
      <c r="C32" s="9" t="s">
        <v>109</v>
      </c>
      <c r="D32" s="39">
        <v>8.7210648148148152E-4</v>
      </c>
      <c r="E32" s="7">
        <v>2</v>
      </c>
      <c r="H32" s="9" t="s">
        <v>17</v>
      </c>
      <c r="I32" s="9" t="s">
        <v>18</v>
      </c>
      <c r="J32" s="9" t="s">
        <v>19</v>
      </c>
      <c r="K32" s="39">
        <v>9.324074074074074E-4</v>
      </c>
      <c r="L32" s="7">
        <v>2</v>
      </c>
      <c r="M32" s="39"/>
    </row>
    <row r="33" spans="1:13" s="9" customFormat="1">
      <c r="A33" s="9" t="s">
        <v>78</v>
      </c>
      <c r="B33" s="9" t="s">
        <v>95</v>
      </c>
      <c r="C33" s="9" t="s">
        <v>96</v>
      </c>
      <c r="D33" s="39">
        <v>9.1064814814814817E-4</v>
      </c>
      <c r="E33" s="7">
        <v>3</v>
      </c>
      <c r="H33" s="9" t="s">
        <v>61</v>
      </c>
      <c r="I33" s="9" t="s">
        <v>76</v>
      </c>
      <c r="J33" s="9" t="s">
        <v>77</v>
      </c>
      <c r="K33" s="39">
        <v>9.3460648148148146E-4</v>
      </c>
      <c r="L33" s="7">
        <v>3</v>
      </c>
      <c r="M33" s="39"/>
    </row>
    <row r="34" spans="1:13" s="9" customFormat="1">
      <c r="A34" s="9" t="s">
        <v>151</v>
      </c>
      <c r="B34" s="9" t="s">
        <v>157</v>
      </c>
      <c r="C34" s="9" t="s">
        <v>158</v>
      </c>
      <c r="D34" s="39">
        <v>9.300925925925926E-4</v>
      </c>
      <c r="E34" s="7">
        <v>4</v>
      </c>
      <c r="H34" s="9" t="s">
        <v>17</v>
      </c>
      <c r="I34" s="9" t="s">
        <v>22</v>
      </c>
      <c r="J34" s="9" t="s">
        <v>23</v>
      </c>
      <c r="K34" s="39">
        <v>9.5335648148148157E-4</v>
      </c>
      <c r="L34" s="7">
        <v>4</v>
      </c>
      <c r="M34" s="39"/>
    </row>
    <row r="35" spans="1:13" s="9" customFormat="1">
      <c r="A35" s="9" t="s">
        <v>151</v>
      </c>
      <c r="B35" s="9" t="s">
        <v>162</v>
      </c>
      <c r="C35" s="9" t="s">
        <v>163</v>
      </c>
      <c r="D35" s="39">
        <v>9.476851851851852E-4</v>
      </c>
      <c r="E35" s="7">
        <v>5</v>
      </c>
      <c r="H35" s="9" t="s">
        <v>17</v>
      </c>
      <c r="I35" s="9" t="s">
        <v>32</v>
      </c>
      <c r="J35" s="9" t="s">
        <v>33</v>
      </c>
      <c r="K35" s="39">
        <v>9.6435185185185198E-4</v>
      </c>
      <c r="L35" s="7">
        <v>5</v>
      </c>
      <c r="M35" s="39"/>
    </row>
    <row r="36" spans="1:13">
      <c r="C36"/>
      <c r="D36" s="22"/>
      <c r="E36" s="7"/>
      <c r="K36" s="22"/>
      <c r="L36" s="7"/>
    </row>
    <row r="37" spans="1:13">
      <c r="C37"/>
      <c r="D37" s="22"/>
      <c r="E37" s="7"/>
      <c r="K37" s="22"/>
      <c r="L37" s="7"/>
    </row>
    <row r="38" spans="1:13">
      <c r="A38" s="40" t="s">
        <v>185</v>
      </c>
      <c r="B38" s="40"/>
      <c r="C38" s="40"/>
      <c r="D38" s="40"/>
      <c r="E38" s="40"/>
      <c r="F38" s="40"/>
      <c r="H38" s="41" t="s">
        <v>186</v>
      </c>
      <c r="I38" s="41"/>
      <c r="J38" s="41"/>
      <c r="K38" s="41"/>
      <c r="L38" s="41"/>
      <c r="M38" s="41"/>
    </row>
    <row r="39" spans="1:13">
      <c r="A39" s="2" t="s">
        <v>1</v>
      </c>
      <c r="B39" s="2" t="s">
        <v>2</v>
      </c>
      <c r="C39" s="2" t="s">
        <v>3</v>
      </c>
      <c r="D39" s="13" t="s">
        <v>175</v>
      </c>
      <c r="E39" s="5" t="s">
        <v>176</v>
      </c>
      <c r="F39" s="5" t="s">
        <v>174</v>
      </c>
      <c r="H39" s="2" t="s">
        <v>1</v>
      </c>
      <c r="I39" s="2" t="s">
        <v>2</v>
      </c>
      <c r="J39" s="2" t="s">
        <v>3</v>
      </c>
      <c r="K39" s="13" t="s">
        <v>175</v>
      </c>
      <c r="L39" s="5" t="s">
        <v>176</v>
      </c>
      <c r="M39" s="5" t="s">
        <v>174</v>
      </c>
    </row>
    <row r="40" spans="1:13" s="14" customFormat="1">
      <c r="A40" t="s">
        <v>101</v>
      </c>
      <c r="B40" t="s">
        <v>114</v>
      </c>
      <c r="C40" t="s">
        <v>115</v>
      </c>
      <c r="D40" s="27">
        <v>11</v>
      </c>
      <c r="E40">
        <v>4</v>
      </c>
      <c r="F40" s="7">
        <v>1</v>
      </c>
      <c r="H40" t="s">
        <v>17</v>
      </c>
      <c r="I40" t="s">
        <v>24</v>
      </c>
      <c r="J40" t="s">
        <v>25</v>
      </c>
      <c r="K40" s="27">
        <v>12</v>
      </c>
      <c r="L40">
        <v>3</v>
      </c>
      <c r="M40" s="7">
        <v>1</v>
      </c>
    </row>
    <row r="41" spans="1:13" s="14" customFormat="1">
      <c r="A41" t="s">
        <v>151</v>
      </c>
      <c r="B41" t="s">
        <v>167</v>
      </c>
      <c r="C41" t="s">
        <v>168</v>
      </c>
      <c r="D41" s="27">
        <v>10</v>
      </c>
      <c r="E41">
        <v>10</v>
      </c>
      <c r="F41" s="7">
        <v>2</v>
      </c>
      <c r="H41" t="s">
        <v>17</v>
      </c>
      <c r="I41" t="s">
        <v>32</v>
      </c>
      <c r="J41" t="s">
        <v>33</v>
      </c>
      <c r="K41" s="27">
        <v>11</v>
      </c>
      <c r="L41">
        <v>9</v>
      </c>
      <c r="M41" s="7">
        <v>2</v>
      </c>
    </row>
    <row r="42" spans="1:13" s="14" customFormat="1">
      <c r="A42" t="s">
        <v>101</v>
      </c>
      <c r="B42" t="s">
        <v>108</v>
      </c>
      <c r="C42" t="s">
        <v>109</v>
      </c>
      <c r="D42" s="27">
        <v>10</v>
      </c>
      <c r="E42">
        <v>9</v>
      </c>
      <c r="F42" s="7">
        <v>3</v>
      </c>
      <c r="H42" t="s">
        <v>61</v>
      </c>
      <c r="I42" t="s">
        <v>72</v>
      </c>
      <c r="J42" t="s">
        <v>73</v>
      </c>
      <c r="K42" s="27">
        <v>10</v>
      </c>
      <c r="L42">
        <v>4</v>
      </c>
      <c r="M42" s="7">
        <v>3</v>
      </c>
    </row>
    <row r="43" spans="1:13" s="14" customFormat="1">
      <c r="A43" t="s">
        <v>101</v>
      </c>
      <c r="B43" t="s">
        <v>119</v>
      </c>
      <c r="C43" t="s">
        <v>120</v>
      </c>
      <c r="D43" s="27">
        <v>10</v>
      </c>
      <c r="E43">
        <v>5</v>
      </c>
      <c r="F43" s="7">
        <v>4</v>
      </c>
      <c r="H43" t="s">
        <v>61</v>
      </c>
      <c r="I43" t="s">
        <v>74</v>
      </c>
      <c r="J43" t="s">
        <v>75</v>
      </c>
      <c r="K43" s="27">
        <v>10</v>
      </c>
      <c r="L43">
        <v>4</v>
      </c>
      <c r="M43" s="7">
        <v>3</v>
      </c>
    </row>
    <row r="44" spans="1:13" s="14" customFormat="1">
      <c r="A44" t="s">
        <v>151</v>
      </c>
      <c r="B44" t="s">
        <v>157</v>
      </c>
      <c r="C44" t="s">
        <v>158</v>
      </c>
      <c r="D44" s="27">
        <v>10</v>
      </c>
      <c r="E44">
        <v>4</v>
      </c>
      <c r="F44" s="7">
        <v>5</v>
      </c>
      <c r="H44" t="s">
        <v>17</v>
      </c>
      <c r="I44" t="s">
        <v>35</v>
      </c>
      <c r="J44" t="s">
        <v>36</v>
      </c>
      <c r="K44" s="27">
        <v>10</v>
      </c>
      <c r="L44">
        <v>3</v>
      </c>
      <c r="M44" s="7">
        <v>4</v>
      </c>
    </row>
    <row r="45" spans="1:13" s="14" customFormat="1">
      <c r="A45"/>
      <c r="B45"/>
      <c r="C45"/>
      <c r="F45" s="7"/>
      <c r="H45" t="s">
        <v>61</v>
      </c>
      <c r="I45" t="s">
        <v>68</v>
      </c>
      <c r="J45" t="s">
        <v>69</v>
      </c>
      <c r="K45" s="27">
        <v>9</v>
      </c>
      <c r="L45">
        <v>12</v>
      </c>
      <c r="M45" s="7">
        <v>5</v>
      </c>
    </row>
    <row r="46" spans="1:13" s="14" customFormat="1">
      <c r="A46"/>
      <c r="B46"/>
      <c r="C46"/>
      <c r="F46" s="7"/>
      <c r="H46"/>
      <c r="I46"/>
      <c r="J46"/>
      <c r="M46" s="7"/>
    </row>
    <row r="47" spans="1:13">
      <c r="A47" s="40" t="s">
        <v>187</v>
      </c>
      <c r="B47" s="40"/>
      <c r="C47" s="40"/>
      <c r="D47" s="40"/>
      <c r="E47" s="40"/>
      <c r="F47" s="40"/>
      <c r="H47" s="41" t="s">
        <v>188</v>
      </c>
      <c r="I47" s="41"/>
      <c r="J47" s="41"/>
      <c r="K47" s="41"/>
      <c r="L47" s="41"/>
      <c r="M47" s="41"/>
    </row>
    <row r="48" spans="1:13">
      <c r="A48" s="2" t="s">
        <v>1</v>
      </c>
      <c r="B48" s="2" t="s">
        <v>2</v>
      </c>
      <c r="C48" s="2" t="s">
        <v>3</v>
      </c>
      <c r="D48" s="13" t="s">
        <v>175</v>
      </c>
      <c r="E48" s="5" t="s">
        <v>176</v>
      </c>
      <c r="F48" s="5" t="s">
        <v>174</v>
      </c>
      <c r="H48" s="2" t="s">
        <v>1</v>
      </c>
      <c r="I48" s="2" t="s">
        <v>2</v>
      </c>
      <c r="J48" s="2" t="s">
        <v>3</v>
      </c>
      <c r="K48" s="13" t="s">
        <v>175</v>
      </c>
      <c r="L48" s="5" t="s">
        <v>176</v>
      </c>
      <c r="M48" s="5" t="s">
        <v>174</v>
      </c>
    </row>
    <row r="49" spans="1:15">
      <c r="A49" t="s">
        <v>151</v>
      </c>
      <c r="B49" t="s">
        <v>85</v>
      </c>
      <c r="C49" t="s">
        <v>161</v>
      </c>
      <c r="D49" s="27">
        <v>29</v>
      </c>
      <c r="E49">
        <v>1</v>
      </c>
      <c r="F49" s="7">
        <v>1</v>
      </c>
      <c r="H49" t="s">
        <v>17</v>
      </c>
      <c r="I49" t="s">
        <v>24</v>
      </c>
      <c r="J49" t="s">
        <v>25</v>
      </c>
      <c r="K49" s="27">
        <v>25</v>
      </c>
      <c r="L49">
        <v>5</v>
      </c>
      <c r="M49" s="7">
        <v>1</v>
      </c>
    </row>
    <row r="50" spans="1:15">
      <c r="A50" t="s">
        <v>151</v>
      </c>
      <c r="B50" t="s">
        <v>167</v>
      </c>
      <c r="C50" t="s">
        <v>168</v>
      </c>
      <c r="D50" s="27">
        <v>24</v>
      </c>
      <c r="E50">
        <v>10</v>
      </c>
      <c r="F50" s="7">
        <v>2</v>
      </c>
      <c r="H50" t="s">
        <v>38</v>
      </c>
      <c r="I50" t="s">
        <v>58</v>
      </c>
      <c r="J50" t="s">
        <v>59</v>
      </c>
      <c r="K50" s="27">
        <v>20</v>
      </c>
      <c r="L50">
        <v>9</v>
      </c>
      <c r="M50" s="7">
        <v>2</v>
      </c>
    </row>
    <row r="51" spans="1:15">
      <c r="A51" t="s">
        <v>78</v>
      </c>
      <c r="B51" t="s">
        <v>89</v>
      </c>
      <c r="C51" t="s">
        <v>90</v>
      </c>
      <c r="D51" s="27">
        <v>23</v>
      </c>
      <c r="E51">
        <v>11</v>
      </c>
      <c r="F51" s="7">
        <v>3</v>
      </c>
      <c r="H51" t="s">
        <v>38</v>
      </c>
      <c r="I51" t="s">
        <v>39</v>
      </c>
      <c r="J51" t="s">
        <v>40</v>
      </c>
      <c r="K51" s="27">
        <v>20</v>
      </c>
      <c r="L51">
        <v>3</v>
      </c>
      <c r="M51" s="7">
        <v>3</v>
      </c>
    </row>
    <row r="52" spans="1:15">
      <c r="A52" t="s">
        <v>78</v>
      </c>
      <c r="B52" t="s">
        <v>85</v>
      </c>
      <c r="C52" t="s">
        <v>86</v>
      </c>
      <c r="D52" s="27">
        <v>23</v>
      </c>
      <c r="E52">
        <v>4</v>
      </c>
      <c r="F52" s="7">
        <v>4</v>
      </c>
      <c r="H52" t="s">
        <v>38</v>
      </c>
      <c r="I52" t="s">
        <v>41</v>
      </c>
      <c r="J52" t="s">
        <v>42</v>
      </c>
      <c r="K52" s="27">
        <v>19</v>
      </c>
      <c r="L52">
        <v>6</v>
      </c>
      <c r="M52" s="7">
        <v>4</v>
      </c>
    </row>
    <row r="53" spans="1:15">
      <c r="A53" t="s">
        <v>101</v>
      </c>
      <c r="B53" t="s">
        <v>114</v>
      </c>
      <c r="C53" t="s">
        <v>115</v>
      </c>
      <c r="D53" s="27">
        <v>23</v>
      </c>
      <c r="E53">
        <v>3</v>
      </c>
      <c r="F53" s="7">
        <v>5</v>
      </c>
      <c r="H53" t="s">
        <v>17</v>
      </c>
      <c r="I53" t="s">
        <v>32</v>
      </c>
      <c r="J53" t="s">
        <v>33</v>
      </c>
      <c r="K53" s="27">
        <v>19</v>
      </c>
      <c r="L53">
        <v>0</v>
      </c>
      <c r="M53" s="7">
        <v>5</v>
      </c>
    </row>
    <row r="54" spans="1:15">
      <c r="C54"/>
      <c r="E54"/>
      <c r="F54" s="7"/>
      <c r="H54" t="s">
        <v>61</v>
      </c>
      <c r="I54" t="s">
        <v>64</v>
      </c>
      <c r="J54" t="s">
        <v>65</v>
      </c>
      <c r="K54" s="27">
        <v>19</v>
      </c>
      <c r="L54">
        <v>0</v>
      </c>
      <c r="M54" s="7">
        <v>5</v>
      </c>
    </row>
    <row r="55" spans="1:15">
      <c r="C55"/>
      <c r="E55"/>
      <c r="F55" s="7"/>
      <c r="M55" s="7"/>
    </row>
    <row r="56" spans="1:15">
      <c r="A56" s="40" t="s">
        <v>189</v>
      </c>
      <c r="B56" s="40"/>
      <c r="C56" s="40"/>
      <c r="D56" s="40"/>
      <c r="E56" s="40"/>
      <c r="F56" s="40"/>
      <c r="H56" s="41" t="s">
        <v>190</v>
      </c>
      <c r="I56" s="41"/>
      <c r="J56" s="41"/>
      <c r="K56" s="41"/>
      <c r="L56" s="41"/>
      <c r="M56" s="41"/>
    </row>
    <row r="57" spans="1:15">
      <c r="A57" s="2" t="s">
        <v>1</v>
      </c>
      <c r="B57" s="2" t="s">
        <v>2</v>
      </c>
      <c r="C57" s="2" t="s">
        <v>3</v>
      </c>
      <c r="D57" s="13" t="s">
        <v>175</v>
      </c>
      <c r="E57" s="5" t="s">
        <v>176</v>
      </c>
      <c r="F57" s="5" t="s">
        <v>174</v>
      </c>
      <c r="H57" s="2" t="s">
        <v>1</v>
      </c>
      <c r="I57" s="2" t="s">
        <v>2</v>
      </c>
      <c r="J57" s="2" t="s">
        <v>3</v>
      </c>
      <c r="K57" s="13" t="s">
        <v>175</v>
      </c>
      <c r="L57" s="5" t="s">
        <v>176</v>
      </c>
      <c r="M57" s="5" t="s">
        <v>174</v>
      </c>
    </row>
    <row r="58" spans="1:15">
      <c r="A58" t="s">
        <v>78</v>
      </c>
      <c r="B58" t="s">
        <v>85</v>
      </c>
      <c r="C58" t="s">
        <v>86</v>
      </c>
      <c r="D58" s="27">
        <v>3</v>
      </c>
      <c r="E58">
        <v>10</v>
      </c>
      <c r="F58" s="1">
        <v>1</v>
      </c>
      <c r="H58" t="s">
        <v>17</v>
      </c>
      <c r="I58" t="s">
        <v>32</v>
      </c>
      <c r="J58" t="s">
        <v>33</v>
      </c>
      <c r="K58" s="27">
        <v>4</v>
      </c>
      <c r="L58">
        <v>2</v>
      </c>
      <c r="M58" s="1">
        <v>1</v>
      </c>
      <c r="O58" s="6"/>
    </row>
    <row r="59" spans="1:15">
      <c r="A59" t="s">
        <v>78</v>
      </c>
      <c r="B59" t="s">
        <v>87</v>
      </c>
      <c r="C59" t="s">
        <v>88</v>
      </c>
      <c r="D59" s="27">
        <v>3</v>
      </c>
      <c r="E59">
        <v>10</v>
      </c>
      <c r="F59" s="1">
        <v>1</v>
      </c>
      <c r="H59" t="s">
        <v>38</v>
      </c>
      <c r="I59" t="s">
        <v>56</v>
      </c>
      <c r="J59" t="s">
        <v>57</v>
      </c>
      <c r="K59" s="27">
        <v>4</v>
      </c>
      <c r="L59">
        <v>0</v>
      </c>
      <c r="M59" s="1">
        <v>2</v>
      </c>
      <c r="O59" s="6"/>
    </row>
    <row r="60" spans="1:15">
      <c r="A60" t="s">
        <v>78</v>
      </c>
      <c r="B60" t="s">
        <v>89</v>
      </c>
      <c r="C60" t="s">
        <v>90</v>
      </c>
      <c r="D60" s="27">
        <v>3</v>
      </c>
      <c r="E60">
        <v>10</v>
      </c>
      <c r="F60" s="1">
        <v>1</v>
      </c>
      <c r="H60" t="s">
        <v>61</v>
      </c>
      <c r="I60" t="s">
        <v>64</v>
      </c>
      <c r="J60" t="s">
        <v>65</v>
      </c>
      <c r="K60" s="27">
        <v>3</v>
      </c>
      <c r="L60">
        <v>10</v>
      </c>
      <c r="M60" s="1">
        <v>3</v>
      </c>
      <c r="O60" s="6"/>
    </row>
    <row r="61" spans="1:15">
      <c r="A61" t="s">
        <v>101</v>
      </c>
      <c r="B61" t="s">
        <v>112</v>
      </c>
      <c r="C61" t="s">
        <v>113</v>
      </c>
      <c r="D61" s="27">
        <v>3</v>
      </c>
      <c r="E61">
        <v>10</v>
      </c>
      <c r="F61" s="1">
        <v>1</v>
      </c>
      <c r="H61" t="s">
        <v>61</v>
      </c>
      <c r="I61" t="s">
        <v>72</v>
      </c>
      <c r="J61" t="s">
        <v>73</v>
      </c>
      <c r="K61" s="27">
        <v>3</v>
      </c>
      <c r="L61">
        <v>10</v>
      </c>
      <c r="M61" s="1">
        <v>3</v>
      </c>
      <c r="O61" s="6"/>
    </row>
    <row r="62" spans="1:15">
      <c r="A62" t="s">
        <v>101</v>
      </c>
      <c r="B62" t="s">
        <v>114</v>
      </c>
      <c r="C62" t="s">
        <v>115</v>
      </c>
      <c r="D62" s="27">
        <v>3</v>
      </c>
      <c r="E62">
        <v>10</v>
      </c>
      <c r="F62" s="1">
        <v>1</v>
      </c>
      <c r="H62" t="s">
        <v>61</v>
      </c>
      <c r="I62" t="s">
        <v>76</v>
      </c>
      <c r="J62" t="s">
        <v>77</v>
      </c>
      <c r="K62" s="27">
        <v>3</v>
      </c>
      <c r="L62">
        <v>10</v>
      </c>
      <c r="M62" s="1">
        <v>3</v>
      </c>
      <c r="O62" s="6"/>
    </row>
    <row r="63" spans="1:15">
      <c r="A63" t="s">
        <v>151</v>
      </c>
      <c r="B63" t="s">
        <v>167</v>
      </c>
      <c r="C63" t="s">
        <v>168</v>
      </c>
      <c r="D63" s="27">
        <v>3</v>
      </c>
      <c r="E63">
        <v>10</v>
      </c>
      <c r="F63" s="1">
        <v>1</v>
      </c>
      <c r="O63" s="6"/>
    </row>
    <row r="64" spans="1:15">
      <c r="A64" t="s">
        <v>78</v>
      </c>
      <c r="B64" t="s">
        <v>79</v>
      </c>
      <c r="C64" t="s">
        <v>65</v>
      </c>
      <c r="D64" s="27">
        <v>3</v>
      </c>
      <c r="E64">
        <v>8</v>
      </c>
      <c r="F64" s="1">
        <v>2</v>
      </c>
    </row>
    <row r="65" spans="1:12">
      <c r="A65" t="s">
        <v>101</v>
      </c>
      <c r="B65" t="s">
        <v>108</v>
      </c>
      <c r="C65" t="s">
        <v>109</v>
      </c>
      <c r="D65" s="27">
        <v>3</v>
      </c>
      <c r="E65">
        <v>8</v>
      </c>
      <c r="F65" s="1">
        <v>2</v>
      </c>
    </row>
    <row r="66" spans="1:12">
      <c r="A66" t="s">
        <v>101</v>
      </c>
      <c r="B66" t="s">
        <v>125</v>
      </c>
      <c r="C66" t="s">
        <v>126</v>
      </c>
      <c r="D66" s="27">
        <v>3</v>
      </c>
      <c r="E66">
        <v>8</v>
      </c>
      <c r="F66" s="1">
        <v>2</v>
      </c>
      <c r="K66" s="16"/>
      <c r="L66" s="14"/>
    </row>
    <row r="67" spans="1:12">
      <c r="A67" t="s">
        <v>127</v>
      </c>
      <c r="B67" t="s">
        <v>139</v>
      </c>
      <c r="C67" t="s">
        <v>140</v>
      </c>
      <c r="D67" s="27">
        <v>3</v>
      </c>
      <c r="E67">
        <v>8</v>
      </c>
      <c r="F67" s="1">
        <v>2</v>
      </c>
      <c r="K67" s="16"/>
      <c r="L67" s="14"/>
    </row>
    <row r="68" spans="1:12">
      <c r="A68" t="s">
        <v>151</v>
      </c>
      <c r="B68" t="s">
        <v>85</v>
      </c>
      <c r="C68" t="s">
        <v>161</v>
      </c>
      <c r="D68" s="27">
        <v>3</v>
      </c>
      <c r="E68">
        <v>8</v>
      </c>
      <c r="F68" s="1">
        <v>2</v>
      </c>
    </row>
    <row r="69" spans="1:12">
      <c r="A69" t="s">
        <v>151</v>
      </c>
      <c r="B69" t="s">
        <v>162</v>
      </c>
      <c r="C69" t="s">
        <v>163</v>
      </c>
      <c r="D69" s="27">
        <v>3</v>
      </c>
      <c r="E69">
        <v>8</v>
      </c>
      <c r="F69" s="1">
        <v>2</v>
      </c>
    </row>
  </sheetData>
  <mergeCells count="14">
    <mergeCell ref="A2:E2"/>
    <mergeCell ref="H2:L2"/>
    <mergeCell ref="A11:E11"/>
    <mergeCell ref="H11:L11"/>
    <mergeCell ref="A20:E20"/>
    <mergeCell ref="H20:L20"/>
    <mergeCell ref="A56:F56"/>
    <mergeCell ref="H56:M56"/>
    <mergeCell ref="A29:E29"/>
    <mergeCell ref="H29:L29"/>
    <mergeCell ref="A38:F38"/>
    <mergeCell ref="H38:M38"/>
    <mergeCell ref="A47:F47"/>
    <mergeCell ref="H47:M47"/>
  </mergeCells>
  <printOptions horizontalCentered="1"/>
  <pageMargins left="0.25" right="0.25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workbookViewId="0">
      <pane xSplit="5" ySplit="2" topLeftCell="F54" activePane="bottomRight" state="frozen"/>
      <selection sqref="A1:XFD2"/>
      <selection pane="topRight" sqref="A1:XFD2"/>
      <selection pane="bottomLeft" sqref="A1:XFD2"/>
      <selection pane="bottomRight" activeCell="F71" sqref="F71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5" width="9.85546875" bestFit="1" customWidth="1"/>
    <col min="6" max="6" width="18.5703125" style="6" customWidth="1"/>
    <col min="7" max="9" width="18.5703125" style="6" bestFit="1" customWidth="1"/>
    <col min="10" max="10" width="7.140625" style="9" customWidth="1"/>
    <col min="11" max="11" width="7.42578125" style="9" customWidth="1"/>
    <col min="12" max="12" width="11.28515625" bestFit="1" customWidth="1"/>
    <col min="13" max="13" width="9.140625" style="6"/>
  </cols>
  <sheetData>
    <row r="1" spans="1:13" ht="15.75" thickBot="1">
      <c r="F1" s="37" t="s">
        <v>213</v>
      </c>
      <c r="G1" s="33" t="s">
        <v>216</v>
      </c>
      <c r="H1" s="33" t="s">
        <v>217</v>
      </c>
      <c r="I1" s="33" t="s">
        <v>218</v>
      </c>
      <c r="J1" s="31"/>
      <c r="K1" s="31"/>
    </row>
    <row r="2" spans="1:13" ht="15.75" thickBo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21" t="s">
        <v>6</v>
      </c>
      <c r="G2" s="21" t="s">
        <v>6</v>
      </c>
      <c r="H2" s="35" t="s">
        <v>6</v>
      </c>
      <c r="I2" s="35" t="s">
        <v>6</v>
      </c>
      <c r="L2" s="28" t="s">
        <v>219</v>
      </c>
      <c r="M2" s="36" t="s">
        <v>220</v>
      </c>
    </row>
    <row r="3" spans="1:13">
      <c r="A3">
        <v>500</v>
      </c>
      <c r="B3" t="s">
        <v>17</v>
      </c>
      <c r="C3" t="s">
        <v>18</v>
      </c>
      <c r="D3" t="s">
        <v>19</v>
      </c>
      <c r="E3" t="s">
        <v>20</v>
      </c>
      <c r="F3" s="6">
        <v>10.71</v>
      </c>
      <c r="G3" s="6">
        <v>10.07</v>
      </c>
      <c r="H3" s="6">
        <v>10.63</v>
      </c>
      <c r="I3" s="6">
        <v>10.42</v>
      </c>
      <c r="J3" s="32"/>
      <c r="K3" s="32"/>
      <c r="L3" t="str">
        <f t="shared" ref="L3:L34" si="0">IF(COUNT(F3:I3)&gt;1,"Yes","Not Eligible")</f>
        <v>Yes</v>
      </c>
      <c r="M3" s="6">
        <f t="shared" ref="M3:M34" si="1">IF(L3="Yes",ROUND(AVERAGE(F3:I3),2),"")</f>
        <v>10.46</v>
      </c>
    </row>
    <row r="4" spans="1:13">
      <c r="A4">
        <v>501</v>
      </c>
      <c r="B4" t="s">
        <v>17</v>
      </c>
      <c r="C4" t="s">
        <v>22</v>
      </c>
      <c r="D4" t="s">
        <v>23</v>
      </c>
      <c r="E4" t="s">
        <v>20</v>
      </c>
      <c r="F4" s="6">
        <v>10.41</v>
      </c>
      <c r="H4" s="6">
        <v>10.76</v>
      </c>
      <c r="I4" s="6">
        <v>10.25</v>
      </c>
      <c r="L4" t="str">
        <f t="shared" si="0"/>
        <v>Yes</v>
      </c>
      <c r="M4" s="6">
        <f t="shared" si="1"/>
        <v>10.47</v>
      </c>
    </row>
    <row r="5" spans="1:13">
      <c r="A5">
        <v>502</v>
      </c>
      <c r="B5" t="s">
        <v>17</v>
      </c>
      <c r="C5" t="s">
        <v>24</v>
      </c>
      <c r="D5" t="s">
        <v>25</v>
      </c>
      <c r="E5" t="s">
        <v>20</v>
      </c>
      <c r="F5" s="6">
        <v>9.84</v>
      </c>
      <c r="G5" s="6">
        <v>9.9600000000000009</v>
      </c>
      <c r="H5" s="6">
        <v>9.56</v>
      </c>
      <c r="I5" s="6">
        <v>9.33</v>
      </c>
      <c r="J5" s="32"/>
      <c r="K5" s="32"/>
      <c r="L5" t="str">
        <f t="shared" si="0"/>
        <v>Yes</v>
      </c>
      <c r="M5" s="6">
        <f t="shared" si="1"/>
        <v>9.67</v>
      </c>
    </row>
    <row r="6" spans="1:13">
      <c r="A6">
        <v>503</v>
      </c>
      <c r="B6" t="s">
        <v>17</v>
      </c>
      <c r="C6" t="s">
        <v>26</v>
      </c>
      <c r="D6" t="s">
        <v>27</v>
      </c>
      <c r="E6" t="s">
        <v>20</v>
      </c>
      <c r="F6" s="6">
        <v>11.71</v>
      </c>
      <c r="G6" s="6">
        <v>11.47</v>
      </c>
      <c r="H6" s="6">
        <v>11.46</v>
      </c>
      <c r="I6" s="6">
        <v>11.41</v>
      </c>
      <c r="J6" s="32"/>
      <c r="K6" s="32"/>
      <c r="L6" t="str">
        <f t="shared" si="0"/>
        <v>Yes</v>
      </c>
      <c r="M6" s="6">
        <f t="shared" si="1"/>
        <v>11.51</v>
      </c>
    </row>
    <row r="7" spans="1:13">
      <c r="A7">
        <v>504</v>
      </c>
      <c r="B7" t="s">
        <v>17</v>
      </c>
      <c r="C7" t="s">
        <v>28</v>
      </c>
      <c r="D7" t="s">
        <v>29</v>
      </c>
      <c r="E7" t="s">
        <v>20</v>
      </c>
      <c r="G7" s="6">
        <v>10.74</v>
      </c>
      <c r="I7" s="6">
        <v>10.46</v>
      </c>
      <c r="J7" s="32"/>
      <c r="K7" s="32"/>
      <c r="L7" t="str">
        <f t="shared" si="0"/>
        <v>Yes</v>
      </c>
      <c r="M7" s="6">
        <f t="shared" si="1"/>
        <v>10.6</v>
      </c>
    </row>
    <row r="8" spans="1:13">
      <c r="A8">
        <v>505</v>
      </c>
      <c r="B8" t="s">
        <v>17</v>
      </c>
      <c r="C8" t="s">
        <v>30</v>
      </c>
      <c r="D8" t="s">
        <v>31</v>
      </c>
      <c r="E8" t="s">
        <v>20</v>
      </c>
      <c r="F8" s="6">
        <v>10.3</v>
      </c>
      <c r="G8" s="6">
        <v>9.91</v>
      </c>
      <c r="H8" s="6">
        <v>10.37</v>
      </c>
      <c r="I8" s="6">
        <v>10.46</v>
      </c>
      <c r="J8" s="32"/>
      <c r="K8" s="32"/>
      <c r="L8" t="str">
        <f t="shared" si="0"/>
        <v>Yes</v>
      </c>
      <c r="M8" s="6">
        <f t="shared" si="1"/>
        <v>10.26</v>
      </c>
    </row>
    <row r="9" spans="1:13">
      <c r="A9">
        <v>506</v>
      </c>
      <c r="B9" t="s">
        <v>17</v>
      </c>
      <c r="C9" t="s">
        <v>32</v>
      </c>
      <c r="D9" t="s">
        <v>33</v>
      </c>
      <c r="E9" t="s">
        <v>20</v>
      </c>
      <c r="F9" s="6">
        <v>10.5</v>
      </c>
      <c r="G9" s="6">
        <v>10.17</v>
      </c>
      <c r="I9" s="6">
        <v>9.1999999999999993</v>
      </c>
      <c r="J9" s="32"/>
      <c r="K9" s="32"/>
      <c r="L9" t="str">
        <f t="shared" si="0"/>
        <v>Yes</v>
      </c>
      <c r="M9" s="6">
        <f t="shared" si="1"/>
        <v>9.9600000000000009</v>
      </c>
    </row>
    <row r="10" spans="1:13">
      <c r="A10">
        <v>507</v>
      </c>
      <c r="B10" t="s">
        <v>17</v>
      </c>
      <c r="C10" t="s">
        <v>35</v>
      </c>
      <c r="D10" t="s">
        <v>36</v>
      </c>
      <c r="E10" t="s">
        <v>20</v>
      </c>
      <c r="F10" s="6">
        <v>10.75</v>
      </c>
      <c r="G10" s="6">
        <v>9.32</v>
      </c>
      <c r="H10" s="6">
        <v>10.18</v>
      </c>
      <c r="I10" s="6">
        <v>10.25</v>
      </c>
      <c r="J10" s="32"/>
      <c r="K10" s="32"/>
      <c r="L10" t="str">
        <f t="shared" si="0"/>
        <v>Yes</v>
      </c>
      <c r="M10" s="6">
        <f t="shared" si="1"/>
        <v>10.130000000000001</v>
      </c>
    </row>
    <row r="11" spans="1:13">
      <c r="A11">
        <v>508</v>
      </c>
      <c r="B11" t="s">
        <v>38</v>
      </c>
      <c r="C11" t="s">
        <v>39</v>
      </c>
      <c r="D11" t="s">
        <v>40</v>
      </c>
      <c r="E11" t="s">
        <v>20</v>
      </c>
      <c r="F11" s="6">
        <v>11.58</v>
      </c>
      <c r="G11" s="6">
        <v>10.94</v>
      </c>
      <c r="H11" s="6">
        <v>11.43</v>
      </c>
      <c r="I11" s="6">
        <v>10.34</v>
      </c>
      <c r="J11" s="32"/>
      <c r="K11" s="32"/>
      <c r="L11" t="str">
        <f t="shared" si="0"/>
        <v>Yes</v>
      </c>
      <c r="M11" s="6">
        <f t="shared" si="1"/>
        <v>11.07</v>
      </c>
    </row>
    <row r="12" spans="1:13">
      <c r="A12">
        <v>509</v>
      </c>
      <c r="B12" t="s">
        <v>38</v>
      </c>
      <c r="C12" t="s">
        <v>41</v>
      </c>
      <c r="D12" t="s">
        <v>42</v>
      </c>
      <c r="E12" t="s">
        <v>20</v>
      </c>
      <c r="F12" s="6">
        <v>11.49</v>
      </c>
      <c r="G12" s="6">
        <v>10.76</v>
      </c>
      <c r="H12" s="6">
        <v>10.62</v>
      </c>
      <c r="I12" s="6">
        <v>10.67</v>
      </c>
      <c r="J12" s="32"/>
      <c r="K12" s="32"/>
      <c r="L12" t="str">
        <f t="shared" si="0"/>
        <v>Yes</v>
      </c>
      <c r="M12" s="6">
        <f t="shared" si="1"/>
        <v>10.89</v>
      </c>
    </row>
    <row r="13" spans="1:13">
      <c r="A13">
        <v>510</v>
      </c>
      <c r="B13" t="s">
        <v>38</v>
      </c>
      <c r="C13" t="s">
        <v>43</v>
      </c>
      <c r="D13" t="s">
        <v>44</v>
      </c>
      <c r="E13" t="s">
        <v>20</v>
      </c>
      <c r="F13" s="6">
        <v>11.19</v>
      </c>
      <c r="H13" s="6">
        <v>14.27</v>
      </c>
      <c r="I13" s="6">
        <v>11.83</v>
      </c>
      <c r="L13" t="str">
        <f t="shared" si="0"/>
        <v>Yes</v>
      </c>
      <c r="M13" s="6">
        <f t="shared" si="1"/>
        <v>12.43</v>
      </c>
    </row>
    <row r="14" spans="1:13">
      <c r="A14">
        <v>511</v>
      </c>
      <c r="B14" t="s">
        <v>38</v>
      </c>
      <c r="C14" t="s">
        <v>45</v>
      </c>
      <c r="D14" t="s">
        <v>46</v>
      </c>
      <c r="E14" t="s">
        <v>20</v>
      </c>
      <c r="F14" s="6">
        <v>14.31</v>
      </c>
      <c r="H14" s="6">
        <v>11.08</v>
      </c>
      <c r="I14" s="6">
        <v>14.95</v>
      </c>
      <c r="L14" t="str">
        <f t="shared" si="0"/>
        <v>Yes</v>
      </c>
      <c r="M14" s="6">
        <f t="shared" si="1"/>
        <v>13.45</v>
      </c>
    </row>
    <row r="15" spans="1:13">
      <c r="A15">
        <v>512</v>
      </c>
      <c r="B15" t="s">
        <v>38</v>
      </c>
      <c r="C15" t="s">
        <v>47</v>
      </c>
      <c r="D15" t="s">
        <v>48</v>
      </c>
      <c r="E15" t="s">
        <v>20</v>
      </c>
      <c r="F15" s="6">
        <v>11.76</v>
      </c>
      <c r="G15" s="6">
        <v>10.63</v>
      </c>
      <c r="H15" s="6">
        <v>10.94</v>
      </c>
      <c r="I15" s="6">
        <v>11.39</v>
      </c>
      <c r="J15" s="32"/>
      <c r="K15" s="32"/>
      <c r="L15" t="str">
        <f t="shared" si="0"/>
        <v>Yes</v>
      </c>
      <c r="M15" s="6">
        <f t="shared" si="1"/>
        <v>11.18</v>
      </c>
    </row>
    <row r="16" spans="1:13">
      <c r="A16">
        <v>513</v>
      </c>
      <c r="B16" t="s">
        <v>38</v>
      </c>
      <c r="C16" t="s">
        <v>50</v>
      </c>
      <c r="D16" t="s">
        <v>51</v>
      </c>
      <c r="E16" t="s">
        <v>20</v>
      </c>
      <c r="F16" s="6">
        <v>11.4</v>
      </c>
      <c r="H16" s="6">
        <v>10.5</v>
      </c>
      <c r="I16" s="6">
        <v>11.32</v>
      </c>
      <c r="L16" t="str">
        <f t="shared" si="0"/>
        <v>Yes</v>
      </c>
      <c r="M16" s="6">
        <f t="shared" si="1"/>
        <v>11.07</v>
      </c>
    </row>
    <row r="17" spans="1:13">
      <c r="A17">
        <v>514</v>
      </c>
      <c r="B17" t="s">
        <v>38</v>
      </c>
      <c r="C17" t="s">
        <v>53</v>
      </c>
      <c r="D17" t="s">
        <v>54</v>
      </c>
      <c r="E17" t="s">
        <v>20</v>
      </c>
      <c r="F17" s="6">
        <v>10.3</v>
      </c>
      <c r="G17" s="6">
        <v>10.029999999999999</v>
      </c>
      <c r="I17" s="6">
        <v>10.38</v>
      </c>
      <c r="J17" s="32"/>
      <c r="K17" s="32"/>
      <c r="L17" t="str">
        <f t="shared" si="0"/>
        <v>Yes</v>
      </c>
      <c r="M17" s="6">
        <f t="shared" si="1"/>
        <v>10.24</v>
      </c>
    </row>
    <row r="18" spans="1:13">
      <c r="A18">
        <v>515</v>
      </c>
      <c r="B18" t="s">
        <v>38</v>
      </c>
      <c r="C18" t="s">
        <v>56</v>
      </c>
      <c r="D18" t="s">
        <v>57</v>
      </c>
      <c r="E18" t="s">
        <v>20</v>
      </c>
      <c r="F18" s="6">
        <v>11.4</v>
      </c>
      <c r="I18" s="6">
        <v>9.58</v>
      </c>
      <c r="L18" t="str">
        <f t="shared" si="0"/>
        <v>Yes</v>
      </c>
      <c r="M18" s="6">
        <f t="shared" si="1"/>
        <v>10.49</v>
      </c>
    </row>
    <row r="19" spans="1:13">
      <c r="A19">
        <v>516</v>
      </c>
      <c r="B19" t="s">
        <v>38</v>
      </c>
      <c r="C19" t="s">
        <v>58</v>
      </c>
      <c r="D19" t="s">
        <v>59</v>
      </c>
      <c r="E19" t="s">
        <v>20</v>
      </c>
      <c r="F19" s="6">
        <v>10.59</v>
      </c>
      <c r="H19" s="6">
        <v>11.14</v>
      </c>
      <c r="I19" s="6">
        <v>10.210000000000001</v>
      </c>
      <c r="L19" t="str">
        <f t="shared" si="0"/>
        <v>Yes</v>
      </c>
      <c r="M19" s="6">
        <f t="shared" si="1"/>
        <v>10.65</v>
      </c>
    </row>
    <row r="20" spans="1:13">
      <c r="A20">
        <v>517</v>
      </c>
      <c r="B20" t="s">
        <v>38</v>
      </c>
      <c r="C20" t="s">
        <v>30</v>
      </c>
      <c r="D20" t="s">
        <v>60</v>
      </c>
      <c r="E20" t="s">
        <v>20</v>
      </c>
      <c r="F20" s="6">
        <v>12.51</v>
      </c>
      <c r="G20" s="6">
        <v>11.9</v>
      </c>
      <c r="H20" s="6">
        <v>12.28</v>
      </c>
      <c r="I20" s="6">
        <v>11.7</v>
      </c>
      <c r="J20" s="32"/>
      <c r="K20" s="32"/>
      <c r="L20" t="str">
        <f t="shared" si="0"/>
        <v>Yes</v>
      </c>
      <c r="M20" s="6">
        <f t="shared" si="1"/>
        <v>12.1</v>
      </c>
    </row>
    <row r="21" spans="1:13">
      <c r="A21">
        <v>518</v>
      </c>
      <c r="B21" t="s">
        <v>61</v>
      </c>
      <c r="C21" t="s">
        <v>62</v>
      </c>
      <c r="D21" t="s">
        <v>63</v>
      </c>
      <c r="E21" t="s">
        <v>20</v>
      </c>
      <c r="I21" s="6">
        <v>10.23</v>
      </c>
      <c r="L21" t="str">
        <f t="shared" si="0"/>
        <v>Not Eligible</v>
      </c>
      <c r="M21" s="6" t="str">
        <f t="shared" si="1"/>
        <v/>
      </c>
    </row>
    <row r="22" spans="1:13">
      <c r="A22">
        <v>519</v>
      </c>
      <c r="B22" t="s">
        <v>61</v>
      </c>
      <c r="C22" t="s">
        <v>64</v>
      </c>
      <c r="D22" t="s">
        <v>65</v>
      </c>
      <c r="E22" t="s">
        <v>20</v>
      </c>
      <c r="F22" s="6">
        <v>10.66</v>
      </c>
      <c r="G22" s="6">
        <v>10.84</v>
      </c>
      <c r="I22"/>
      <c r="J22" s="32"/>
      <c r="K22" s="32"/>
      <c r="L22" t="str">
        <f t="shared" si="0"/>
        <v>Yes</v>
      </c>
      <c r="M22" s="6">
        <f t="shared" si="1"/>
        <v>10.75</v>
      </c>
    </row>
    <row r="23" spans="1:13">
      <c r="A23">
        <v>520</v>
      </c>
      <c r="B23" t="s">
        <v>61</v>
      </c>
      <c r="C23" t="s">
        <v>66</v>
      </c>
      <c r="D23" t="s">
        <v>67</v>
      </c>
      <c r="E23" t="s">
        <v>20</v>
      </c>
      <c r="F23" s="6">
        <v>11.63</v>
      </c>
      <c r="H23" s="6">
        <v>12.84</v>
      </c>
      <c r="I23" s="6">
        <v>11.82</v>
      </c>
      <c r="L23" t="str">
        <f t="shared" si="0"/>
        <v>Yes</v>
      </c>
      <c r="M23" s="6">
        <f t="shared" si="1"/>
        <v>12.1</v>
      </c>
    </row>
    <row r="24" spans="1:13">
      <c r="A24">
        <v>521</v>
      </c>
      <c r="B24" t="s">
        <v>61</v>
      </c>
      <c r="C24" t="s">
        <v>68</v>
      </c>
      <c r="D24" t="s">
        <v>69</v>
      </c>
      <c r="E24" t="s">
        <v>20</v>
      </c>
      <c r="F24" s="6">
        <v>13.92</v>
      </c>
      <c r="G24" s="6">
        <v>9.73</v>
      </c>
      <c r="H24" s="6">
        <v>10.48</v>
      </c>
      <c r="I24"/>
      <c r="J24" s="32"/>
      <c r="K24" s="32"/>
      <c r="L24" t="str">
        <f t="shared" si="0"/>
        <v>Yes</v>
      </c>
      <c r="M24" s="6">
        <f t="shared" si="1"/>
        <v>11.38</v>
      </c>
    </row>
    <row r="25" spans="1:13">
      <c r="A25">
        <v>522</v>
      </c>
      <c r="B25" t="s">
        <v>61</v>
      </c>
      <c r="C25" t="s">
        <v>70</v>
      </c>
      <c r="D25" t="s">
        <v>71</v>
      </c>
      <c r="E25" t="s">
        <v>20</v>
      </c>
      <c r="F25" s="6">
        <v>12.63</v>
      </c>
      <c r="I25" s="6">
        <v>11.5</v>
      </c>
      <c r="L25" t="str">
        <f t="shared" si="0"/>
        <v>Yes</v>
      </c>
      <c r="M25" s="6">
        <f t="shared" si="1"/>
        <v>12.07</v>
      </c>
    </row>
    <row r="26" spans="1:13">
      <c r="A26">
        <v>523</v>
      </c>
      <c r="B26" t="s">
        <v>61</v>
      </c>
      <c r="C26" t="s">
        <v>72</v>
      </c>
      <c r="D26" t="s">
        <v>73</v>
      </c>
      <c r="E26" t="s">
        <v>20</v>
      </c>
      <c r="F26" s="6">
        <v>10.58</v>
      </c>
      <c r="H26" s="6">
        <v>9.9700000000000006</v>
      </c>
      <c r="I26" s="6">
        <v>9.9600000000000009</v>
      </c>
      <c r="L26" t="str">
        <f t="shared" si="0"/>
        <v>Yes</v>
      </c>
      <c r="M26" s="6">
        <f t="shared" si="1"/>
        <v>10.17</v>
      </c>
    </row>
    <row r="27" spans="1:13">
      <c r="A27">
        <v>524</v>
      </c>
      <c r="B27" t="s">
        <v>61</v>
      </c>
      <c r="C27" t="s">
        <v>74</v>
      </c>
      <c r="D27" t="s">
        <v>75</v>
      </c>
      <c r="E27" t="s">
        <v>20</v>
      </c>
      <c r="F27" s="6">
        <v>10.44</v>
      </c>
      <c r="G27" s="6">
        <v>9.99</v>
      </c>
      <c r="H27" s="6">
        <v>10.07</v>
      </c>
      <c r="I27"/>
      <c r="J27" s="32"/>
      <c r="K27" s="32"/>
      <c r="L27" t="str">
        <f t="shared" si="0"/>
        <v>Yes</v>
      </c>
      <c r="M27" s="6">
        <f t="shared" si="1"/>
        <v>10.17</v>
      </c>
    </row>
    <row r="28" spans="1:13">
      <c r="A28">
        <v>525</v>
      </c>
      <c r="B28" t="s">
        <v>61</v>
      </c>
      <c r="C28" t="s">
        <v>76</v>
      </c>
      <c r="D28" t="s">
        <v>77</v>
      </c>
      <c r="E28" t="s">
        <v>20</v>
      </c>
      <c r="F28" s="6">
        <v>10.19</v>
      </c>
      <c r="H28" s="6">
        <v>10.77</v>
      </c>
      <c r="I28"/>
      <c r="L28" t="str">
        <f t="shared" si="0"/>
        <v>Yes</v>
      </c>
      <c r="M28" s="6">
        <f t="shared" si="1"/>
        <v>10.48</v>
      </c>
    </row>
    <row r="29" spans="1:13">
      <c r="A29">
        <v>526</v>
      </c>
      <c r="B29" t="s">
        <v>78</v>
      </c>
      <c r="C29" t="s">
        <v>79</v>
      </c>
      <c r="D29" t="s">
        <v>65</v>
      </c>
      <c r="E29" t="s">
        <v>80</v>
      </c>
      <c r="F29" s="6">
        <v>10.65</v>
      </c>
      <c r="G29" s="6">
        <v>10.34</v>
      </c>
      <c r="I29"/>
      <c r="J29" s="32"/>
      <c r="K29" s="32"/>
      <c r="L29" t="str">
        <f t="shared" si="0"/>
        <v>Yes</v>
      </c>
      <c r="M29" s="6">
        <f t="shared" si="1"/>
        <v>10.5</v>
      </c>
    </row>
    <row r="30" spans="1:13">
      <c r="A30">
        <v>527</v>
      </c>
      <c r="B30" t="s">
        <v>78</v>
      </c>
      <c r="C30" t="s">
        <v>81</v>
      </c>
      <c r="D30" t="s">
        <v>82</v>
      </c>
      <c r="E30" t="s">
        <v>80</v>
      </c>
      <c r="F30" s="6">
        <v>16.14</v>
      </c>
      <c r="G30" s="6">
        <v>10.56</v>
      </c>
      <c r="I30"/>
      <c r="J30" s="32"/>
      <c r="K30" s="32"/>
      <c r="L30" t="str">
        <f t="shared" si="0"/>
        <v>Yes</v>
      </c>
      <c r="M30" s="6">
        <f t="shared" si="1"/>
        <v>13.35</v>
      </c>
    </row>
    <row r="31" spans="1:13">
      <c r="A31">
        <v>528</v>
      </c>
      <c r="B31" t="s">
        <v>78</v>
      </c>
      <c r="C31" t="s">
        <v>83</v>
      </c>
      <c r="D31" t="s">
        <v>84</v>
      </c>
      <c r="E31" t="s">
        <v>80</v>
      </c>
      <c r="F31" s="6">
        <v>11.17</v>
      </c>
      <c r="G31" s="6">
        <v>11.96</v>
      </c>
      <c r="H31" s="6">
        <v>11.18</v>
      </c>
      <c r="I31"/>
      <c r="J31" s="32"/>
      <c r="K31" s="32"/>
      <c r="L31" t="str">
        <f t="shared" si="0"/>
        <v>Yes</v>
      </c>
      <c r="M31" s="6">
        <f t="shared" si="1"/>
        <v>11.44</v>
      </c>
    </row>
    <row r="32" spans="1:13">
      <c r="A32">
        <v>529</v>
      </c>
      <c r="B32" t="s">
        <v>78</v>
      </c>
      <c r="C32" t="s">
        <v>85</v>
      </c>
      <c r="D32" t="s">
        <v>86</v>
      </c>
      <c r="E32" t="s">
        <v>80</v>
      </c>
      <c r="G32" s="6">
        <v>10.31</v>
      </c>
      <c r="H32" s="6">
        <v>11.16</v>
      </c>
      <c r="I32"/>
      <c r="J32" s="32"/>
      <c r="K32" s="32"/>
      <c r="L32" t="str">
        <f t="shared" si="0"/>
        <v>Yes</v>
      </c>
      <c r="M32" s="6">
        <f t="shared" si="1"/>
        <v>10.74</v>
      </c>
    </row>
    <row r="33" spans="1:13">
      <c r="A33">
        <v>530</v>
      </c>
      <c r="B33" t="s">
        <v>78</v>
      </c>
      <c r="C33" t="s">
        <v>87</v>
      </c>
      <c r="D33" t="s">
        <v>88</v>
      </c>
      <c r="E33" t="s">
        <v>80</v>
      </c>
      <c r="F33" s="6">
        <v>11.96</v>
      </c>
      <c r="G33" s="6">
        <v>10.59</v>
      </c>
      <c r="H33" s="6">
        <v>11.19</v>
      </c>
      <c r="I33" s="6">
        <v>10.43</v>
      </c>
      <c r="J33" s="32"/>
      <c r="K33" s="32"/>
      <c r="L33" t="str">
        <f t="shared" si="0"/>
        <v>Yes</v>
      </c>
      <c r="M33" s="6">
        <f t="shared" si="1"/>
        <v>11.04</v>
      </c>
    </row>
    <row r="34" spans="1:13">
      <c r="A34">
        <v>531</v>
      </c>
      <c r="B34" t="s">
        <v>78</v>
      </c>
      <c r="C34" t="s">
        <v>89</v>
      </c>
      <c r="D34" t="s">
        <v>90</v>
      </c>
      <c r="E34" t="s">
        <v>80</v>
      </c>
      <c r="F34" s="6">
        <v>9.9499999999999993</v>
      </c>
      <c r="H34" s="6">
        <v>10.52</v>
      </c>
      <c r="I34" s="6">
        <v>10.08</v>
      </c>
      <c r="L34" t="str">
        <f t="shared" si="0"/>
        <v>Yes</v>
      </c>
      <c r="M34" s="6">
        <f t="shared" si="1"/>
        <v>10.18</v>
      </c>
    </row>
    <row r="35" spans="1:13">
      <c r="A35">
        <v>532</v>
      </c>
      <c r="B35" t="s">
        <v>78</v>
      </c>
      <c r="C35" t="s">
        <v>91</v>
      </c>
      <c r="D35" t="s">
        <v>92</v>
      </c>
      <c r="E35" t="s">
        <v>80</v>
      </c>
      <c r="F35" s="6">
        <v>11.65</v>
      </c>
      <c r="G35" s="6">
        <v>10.47</v>
      </c>
      <c r="H35" s="6">
        <v>9.4</v>
      </c>
      <c r="I35" s="6">
        <v>11.52</v>
      </c>
      <c r="J35" s="32"/>
      <c r="K35" s="32"/>
      <c r="L35" t="str">
        <f t="shared" ref="L35:L66" si="2">IF(COUNT(F35:I35)&gt;1,"Yes","Not Eligible")</f>
        <v>Yes</v>
      </c>
      <c r="M35" s="6">
        <f t="shared" ref="M35:M66" si="3">IF(L35="Yes",ROUND(AVERAGE(F35:I35),2),"")</f>
        <v>10.76</v>
      </c>
    </row>
    <row r="36" spans="1:13">
      <c r="A36">
        <v>533</v>
      </c>
      <c r="B36" t="s">
        <v>78</v>
      </c>
      <c r="C36" t="s">
        <v>93</v>
      </c>
      <c r="D36" t="s">
        <v>94</v>
      </c>
      <c r="E36" t="s">
        <v>80</v>
      </c>
      <c r="G36" s="6">
        <v>11.22</v>
      </c>
      <c r="H36" s="6">
        <v>10.54</v>
      </c>
      <c r="I36" s="6">
        <v>11.26</v>
      </c>
      <c r="J36" s="32"/>
      <c r="K36" s="32"/>
      <c r="L36" t="str">
        <f t="shared" si="2"/>
        <v>Yes</v>
      </c>
      <c r="M36" s="6">
        <f t="shared" si="3"/>
        <v>11.01</v>
      </c>
    </row>
    <row r="37" spans="1:13">
      <c r="A37">
        <v>534</v>
      </c>
      <c r="B37" t="s">
        <v>78</v>
      </c>
      <c r="C37" t="s">
        <v>95</v>
      </c>
      <c r="D37" t="s">
        <v>96</v>
      </c>
      <c r="E37" t="s">
        <v>80</v>
      </c>
      <c r="G37" s="6">
        <v>10.52</v>
      </c>
      <c r="H37" s="6">
        <v>11.15</v>
      </c>
      <c r="I37"/>
      <c r="J37" s="32"/>
      <c r="K37" s="32"/>
      <c r="L37" t="str">
        <f t="shared" si="2"/>
        <v>Yes</v>
      </c>
      <c r="M37" s="6">
        <f t="shared" si="3"/>
        <v>10.84</v>
      </c>
    </row>
    <row r="38" spans="1:13">
      <c r="A38">
        <v>535</v>
      </c>
      <c r="B38" t="s">
        <v>78</v>
      </c>
      <c r="C38" t="s">
        <v>97</v>
      </c>
      <c r="D38" t="s">
        <v>98</v>
      </c>
      <c r="E38" t="s">
        <v>80</v>
      </c>
      <c r="F38" s="6">
        <v>11.59</v>
      </c>
      <c r="G38" s="6">
        <v>10.01</v>
      </c>
      <c r="H38" s="6">
        <v>11.6</v>
      </c>
      <c r="I38" s="6">
        <v>11.64</v>
      </c>
      <c r="J38" s="32"/>
      <c r="K38" s="32"/>
      <c r="L38" t="str">
        <f t="shared" si="2"/>
        <v>Yes</v>
      </c>
      <c r="M38" s="6">
        <f t="shared" si="3"/>
        <v>11.21</v>
      </c>
    </row>
    <row r="39" spans="1:13">
      <c r="A39">
        <v>536</v>
      </c>
      <c r="B39" t="s">
        <v>78</v>
      </c>
      <c r="C39" t="s">
        <v>99</v>
      </c>
      <c r="D39" t="s">
        <v>100</v>
      </c>
      <c r="E39" t="s">
        <v>80</v>
      </c>
      <c r="F39" s="6">
        <v>11.7</v>
      </c>
      <c r="G39" s="6">
        <v>10.3</v>
      </c>
      <c r="H39" s="6">
        <v>11.39</v>
      </c>
      <c r="I39" s="6">
        <v>11.33</v>
      </c>
      <c r="J39" s="32"/>
      <c r="K39" s="32"/>
      <c r="L39" t="str">
        <f t="shared" si="2"/>
        <v>Yes</v>
      </c>
      <c r="M39" s="6">
        <f t="shared" si="3"/>
        <v>11.18</v>
      </c>
    </row>
    <row r="40" spans="1:13">
      <c r="A40">
        <v>537</v>
      </c>
      <c r="B40" t="s">
        <v>101</v>
      </c>
      <c r="C40" t="s">
        <v>102</v>
      </c>
      <c r="D40" t="s">
        <v>103</v>
      </c>
      <c r="E40" t="s">
        <v>80</v>
      </c>
      <c r="G40" s="6">
        <v>11.16</v>
      </c>
      <c r="H40" s="6">
        <v>10.82</v>
      </c>
      <c r="I40"/>
      <c r="J40" s="32"/>
      <c r="K40" s="32"/>
      <c r="L40" t="str">
        <f t="shared" si="2"/>
        <v>Yes</v>
      </c>
      <c r="M40" s="6">
        <f t="shared" si="3"/>
        <v>10.99</v>
      </c>
    </row>
    <row r="41" spans="1:13">
      <c r="A41">
        <v>538</v>
      </c>
      <c r="B41" t="s">
        <v>101</v>
      </c>
      <c r="C41" t="s">
        <v>104</v>
      </c>
      <c r="D41" t="s">
        <v>105</v>
      </c>
      <c r="E41" t="s">
        <v>80</v>
      </c>
      <c r="H41" s="6">
        <v>10.59</v>
      </c>
      <c r="I41" s="6">
        <v>11.36</v>
      </c>
      <c r="L41" t="str">
        <f t="shared" si="2"/>
        <v>Yes</v>
      </c>
      <c r="M41" s="6">
        <f t="shared" si="3"/>
        <v>10.98</v>
      </c>
    </row>
    <row r="42" spans="1:13">
      <c r="A42">
        <v>539</v>
      </c>
      <c r="B42" t="s">
        <v>101</v>
      </c>
      <c r="C42" t="s">
        <v>106</v>
      </c>
      <c r="D42" t="s">
        <v>107</v>
      </c>
      <c r="E42" t="s">
        <v>80</v>
      </c>
      <c r="G42" s="6">
        <v>10.08</v>
      </c>
      <c r="I42"/>
      <c r="J42" s="32"/>
      <c r="K42" s="32"/>
      <c r="L42" t="str">
        <f t="shared" si="2"/>
        <v>Not Eligible</v>
      </c>
      <c r="M42" s="6" t="str">
        <f t="shared" si="3"/>
        <v/>
      </c>
    </row>
    <row r="43" spans="1:13">
      <c r="A43">
        <v>540</v>
      </c>
      <c r="B43" t="s">
        <v>101</v>
      </c>
      <c r="C43" t="s">
        <v>108</v>
      </c>
      <c r="D43" t="s">
        <v>109</v>
      </c>
      <c r="E43" t="s">
        <v>80</v>
      </c>
      <c r="F43" s="6">
        <v>9.7899999999999991</v>
      </c>
      <c r="G43" s="6">
        <v>9.35</v>
      </c>
      <c r="H43" s="6">
        <v>9.8800000000000008</v>
      </c>
      <c r="I43"/>
      <c r="J43" s="32"/>
      <c r="K43" s="32"/>
      <c r="L43" t="str">
        <f t="shared" si="2"/>
        <v>Yes</v>
      </c>
      <c r="M43" s="6">
        <f t="shared" si="3"/>
        <v>9.67</v>
      </c>
    </row>
    <row r="44" spans="1:13">
      <c r="A44">
        <v>541</v>
      </c>
      <c r="B44" t="s">
        <v>101</v>
      </c>
      <c r="C44" t="s">
        <v>110</v>
      </c>
      <c r="D44" t="s">
        <v>111</v>
      </c>
      <c r="E44" t="s">
        <v>80</v>
      </c>
      <c r="G44" s="6">
        <v>13.64</v>
      </c>
      <c r="I44"/>
      <c r="J44" s="32"/>
      <c r="K44" s="32"/>
      <c r="L44" t="str">
        <f t="shared" si="2"/>
        <v>Not Eligible</v>
      </c>
      <c r="M44" s="6" t="str">
        <f t="shared" si="3"/>
        <v/>
      </c>
    </row>
    <row r="45" spans="1:13">
      <c r="A45">
        <v>542</v>
      </c>
      <c r="B45" t="s">
        <v>101</v>
      </c>
      <c r="C45" t="s">
        <v>112</v>
      </c>
      <c r="D45" t="s">
        <v>113</v>
      </c>
      <c r="E45" t="s">
        <v>80</v>
      </c>
      <c r="F45" s="6">
        <v>10.039999999999999</v>
      </c>
      <c r="G45" s="6">
        <v>9.4700000000000006</v>
      </c>
      <c r="I45" s="6">
        <v>9.6999999999999993</v>
      </c>
      <c r="J45" s="32"/>
      <c r="K45" s="32"/>
      <c r="L45" t="str">
        <f t="shared" si="2"/>
        <v>Yes</v>
      </c>
      <c r="M45" s="6">
        <f t="shared" si="3"/>
        <v>9.74</v>
      </c>
    </row>
    <row r="46" spans="1:13">
      <c r="A46">
        <v>543</v>
      </c>
      <c r="B46" t="s">
        <v>101</v>
      </c>
      <c r="C46" t="s">
        <v>114</v>
      </c>
      <c r="D46" t="s">
        <v>115</v>
      </c>
      <c r="E46" t="s">
        <v>80</v>
      </c>
      <c r="F46" s="6">
        <v>10.25</v>
      </c>
      <c r="G46" s="6">
        <v>9.59</v>
      </c>
      <c r="H46" s="6">
        <v>9.3800000000000008</v>
      </c>
      <c r="I46"/>
      <c r="J46" s="32"/>
      <c r="K46" s="32"/>
      <c r="L46" t="str">
        <f t="shared" si="2"/>
        <v>Yes</v>
      </c>
      <c r="M46" s="6">
        <f t="shared" si="3"/>
        <v>9.74</v>
      </c>
    </row>
    <row r="47" spans="1:13">
      <c r="A47">
        <v>544</v>
      </c>
      <c r="B47" t="s">
        <v>101</v>
      </c>
      <c r="C47" t="s">
        <v>116</v>
      </c>
      <c r="D47" t="s">
        <v>117</v>
      </c>
      <c r="E47" t="s">
        <v>80</v>
      </c>
      <c r="F47" s="6">
        <v>16.73</v>
      </c>
      <c r="G47" s="6">
        <v>12.23</v>
      </c>
      <c r="H47" s="6">
        <v>11.38</v>
      </c>
      <c r="I47" s="6">
        <v>12</v>
      </c>
      <c r="J47" s="32"/>
      <c r="K47" s="32"/>
      <c r="L47" t="str">
        <f t="shared" si="2"/>
        <v>Yes</v>
      </c>
      <c r="M47" s="6">
        <f t="shared" si="3"/>
        <v>13.09</v>
      </c>
    </row>
    <row r="48" spans="1:13">
      <c r="A48">
        <v>545</v>
      </c>
      <c r="B48" t="s">
        <v>101</v>
      </c>
      <c r="C48" t="s">
        <v>118</v>
      </c>
      <c r="D48" t="s">
        <v>29</v>
      </c>
      <c r="E48" t="s">
        <v>80</v>
      </c>
      <c r="G48" s="6">
        <v>9.08</v>
      </c>
      <c r="I48"/>
      <c r="J48" s="32"/>
      <c r="K48" s="32"/>
      <c r="L48" t="str">
        <f t="shared" si="2"/>
        <v>Not Eligible</v>
      </c>
      <c r="M48" s="6" t="str">
        <f t="shared" si="3"/>
        <v/>
      </c>
    </row>
    <row r="49" spans="1:13">
      <c r="A49">
        <v>546</v>
      </c>
      <c r="B49" t="s">
        <v>101</v>
      </c>
      <c r="C49" t="s">
        <v>119</v>
      </c>
      <c r="D49" t="s">
        <v>120</v>
      </c>
      <c r="E49" t="s">
        <v>80</v>
      </c>
      <c r="F49" s="6">
        <v>10.53</v>
      </c>
      <c r="G49" s="6">
        <v>12.06</v>
      </c>
      <c r="H49" s="6">
        <v>10.33</v>
      </c>
      <c r="I49" s="6">
        <v>10.16</v>
      </c>
      <c r="J49" s="32"/>
      <c r="K49" s="32"/>
      <c r="L49" t="str">
        <f t="shared" si="2"/>
        <v>Yes</v>
      </c>
      <c r="M49" s="6">
        <f t="shared" si="3"/>
        <v>10.77</v>
      </c>
    </row>
    <row r="50" spans="1:13">
      <c r="A50">
        <v>547</v>
      </c>
      <c r="B50" t="s">
        <v>101</v>
      </c>
      <c r="C50" t="s">
        <v>121</v>
      </c>
      <c r="D50" t="s">
        <v>122</v>
      </c>
      <c r="E50" t="s">
        <v>80</v>
      </c>
      <c r="F50" s="6">
        <v>10.32</v>
      </c>
      <c r="H50" s="6">
        <v>10.66</v>
      </c>
      <c r="I50" s="6">
        <v>10.33</v>
      </c>
      <c r="L50" t="str">
        <f t="shared" si="2"/>
        <v>Yes</v>
      </c>
      <c r="M50" s="6">
        <f t="shared" si="3"/>
        <v>10.44</v>
      </c>
    </row>
    <row r="51" spans="1:13">
      <c r="A51">
        <v>548</v>
      </c>
      <c r="B51" t="s">
        <v>101</v>
      </c>
      <c r="C51" t="s">
        <v>123</v>
      </c>
      <c r="D51" t="s">
        <v>124</v>
      </c>
      <c r="E51" t="s">
        <v>80</v>
      </c>
      <c r="G51" s="6">
        <v>10.119999999999999</v>
      </c>
      <c r="H51" s="6">
        <v>10.69</v>
      </c>
      <c r="I51" s="6">
        <v>10.26</v>
      </c>
      <c r="J51" s="32"/>
      <c r="K51" s="32"/>
      <c r="L51" t="str">
        <f t="shared" si="2"/>
        <v>Yes</v>
      </c>
      <c r="M51" s="6">
        <f t="shared" si="3"/>
        <v>10.36</v>
      </c>
    </row>
    <row r="52" spans="1:13">
      <c r="A52">
        <v>549</v>
      </c>
      <c r="B52" t="s">
        <v>101</v>
      </c>
      <c r="C52" t="s">
        <v>125</v>
      </c>
      <c r="D52" t="s">
        <v>126</v>
      </c>
      <c r="E52" t="s">
        <v>80</v>
      </c>
      <c r="F52" s="6">
        <v>11.19</v>
      </c>
      <c r="G52" s="6">
        <v>10.62</v>
      </c>
      <c r="H52" s="6">
        <v>10.34</v>
      </c>
      <c r="I52" s="6">
        <v>10.89</v>
      </c>
      <c r="J52" s="32"/>
      <c r="K52" s="32"/>
      <c r="L52" t="str">
        <f t="shared" si="2"/>
        <v>Yes</v>
      </c>
      <c r="M52" s="6">
        <f t="shared" si="3"/>
        <v>10.76</v>
      </c>
    </row>
    <row r="53" spans="1:13">
      <c r="A53">
        <v>550</v>
      </c>
      <c r="B53" t="s">
        <v>127</v>
      </c>
      <c r="C53" t="s">
        <v>128</v>
      </c>
      <c r="D53" t="s">
        <v>129</v>
      </c>
      <c r="E53" t="s">
        <v>80</v>
      </c>
      <c r="G53" s="6">
        <v>12.96</v>
      </c>
      <c r="H53" s="6">
        <v>12.27</v>
      </c>
      <c r="I53" s="6">
        <v>11.51</v>
      </c>
      <c r="J53" s="32"/>
      <c r="K53" s="32"/>
      <c r="L53" t="str">
        <f t="shared" si="2"/>
        <v>Yes</v>
      </c>
      <c r="M53" s="6">
        <f t="shared" si="3"/>
        <v>12.25</v>
      </c>
    </row>
    <row r="54" spans="1:13">
      <c r="A54">
        <v>551</v>
      </c>
      <c r="B54" t="s">
        <v>127</v>
      </c>
      <c r="C54" t="s">
        <v>130</v>
      </c>
      <c r="D54" t="s">
        <v>131</v>
      </c>
      <c r="E54" t="s">
        <v>80</v>
      </c>
      <c r="F54" s="6">
        <v>10.130000000000001</v>
      </c>
      <c r="I54"/>
      <c r="L54" t="str">
        <f t="shared" si="2"/>
        <v>Not Eligible</v>
      </c>
      <c r="M54" s="6" t="str">
        <f t="shared" si="3"/>
        <v/>
      </c>
    </row>
    <row r="55" spans="1:13">
      <c r="A55">
        <v>552</v>
      </c>
      <c r="B55" t="s">
        <v>127</v>
      </c>
      <c r="C55" t="s">
        <v>132</v>
      </c>
      <c r="D55" t="s">
        <v>133</v>
      </c>
      <c r="E55" t="s">
        <v>80</v>
      </c>
      <c r="F55" s="6">
        <v>11.63</v>
      </c>
      <c r="G55" s="6">
        <v>11.71</v>
      </c>
      <c r="H55" s="6">
        <v>12.09</v>
      </c>
      <c r="I55"/>
      <c r="J55" s="32"/>
      <c r="K55" s="32"/>
      <c r="L55" t="str">
        <f t="shared" si="2"/>
        <v>Yes</v>
      </c>
      <c r="M55" s="6">
        <f t="shared" si="3"/>
        <v>11.81</v>
      </c>
    </row>
    <row r="56" spans="1:13">
      <c r="A56">
        <v>553</v>
      </c>
      <c r="B56" t="s">
        <v>127</v>
      </c>
      <c r="C56" t="s">
        <v>125</v>
      </c>
      <c r="D56" t="s">
        <v>134</v>
      </c>
      <c r="E56" t="s">
        <v>80</v>
      </c>
      <c r="I56"/>
      <c r="L56" t="str">
        <f t="shared" si="2"/>
        <v>Not Eligible</v>
      </c>
      <c r="M56" s="6" t="str">
        <f t="shared" si="3"/>
        <v/>
      </c>
    </row>
    <row r="57" spans="1:13">
      <c r="A57">
        <v>554</v>
      </c>
      <c r="B57" t="s">
        <v>127</v>
      </c>
      <c r="C57" t="s">
        <v>135</v>
      </c>
      <c r="D57" t="s">
        <v>136</v>
      </c>
      <c r="E57" t="s">
        <v>80</v>
      </c>
      <c r="G57" s="6">
        <v>12.87</v>
      </c>
      <c r="I57"/>
      <c r="J57" s="32"/>
      <c r="K57" s="32"/>
      <c r="L57" t="str">
        <f t="shared" si="2"/>
        <v>Not Eligible</v>
      </c>
      <c r="M57" s="6" t="str">
        <f t="shared" si="3"/>
        <v/>
      </c>
    </row>
    <row r="58" spans="1:13">
      <c r="A58">
        <v>555</v>
      </c>
      <c r="B58" t="s">
        <v>127</v>
      </c>
      <c r="C58" t="s">
        <v>137</v>
      </c>
      <c r="D58" t="s">
        <v>138</v>
      </c>
      <c r="E58" t="s">
        <v>80</v>
      </c>
      <c r="F58" s="6">
        <v>13.07</v>
      </c>
      <c r="G58" s="6">
        <v>11.47</v>
      </c>
      <c r="H58" s="6">
        <v>11.84</v>
      </c>
      <c r="I58"/>
      <c r="J58" s="32"/>
      <c r="K58" s="32"/>
      <c r="L58" t="str">
        <f t="shared" si="2"/>
        <v>Yes</v>
      </c>
      <c r="M58" s="6">
        <f t="shared" si="3"/>
        <v>12.13</v>
      </c>
    </row>
    <row r="59" spans="1:13">
      <c r="A59">
        <v>556</v>
      </c>
      <c r="B59" t="s">
        <v>127</v>
      </c>
      <c r="C59" t="s">
        <v>139</v>
      </c>
      <c r="D59" t="s">
        <v>140</v>
      </c>
      <c r="E59" t="s">
        <v>80</v>
      </c>
      <c r="G59" s="6">
        <v>11.1</v>
      </c>
      <c r="I59"/>
      <c r="J59" s="32"/>
      <c r="K59" s="32"/>
      <c r="L59" t="str">
        <f t="shared" si="2"/>
        <v>Not Eligible</v>
      </c>
      <c r="M59" s="6" t="str">
        <f t="shared" si="3"/>
        <v/>
      </c>
    </row>
    <row r="60" spans="1:13">
      <c r="A60">
        <v>557</v>
      </c>
      <c r="B60" t="s">
        <v>127</v>
      </c>
      <c r="C60" t="s">
        <v>141</v>
      </c>
      <c r="D60" t="s">
        <v>142</v>
      </c>
      <c r="E60" t="s">
        <v>80</v>
      </c>
      <c r="I60"/>
      <c r="L60" t="str">
        <f t="shared" si="2"/>
        <v>Not Eligible</v>
      </c>
      <c r="M60" s="6" t="str">
        <f t="shared" si="3"/>
        <v/>
      </c>
    </row>
    <row r="61" spans="1:13">
      <c r="A61">
        <v>558</v>
      </c>
      <c r="B61" t="s">
        <v>127</v>
      </c>
      <c r="C61" t="s">
        <v>143</v>
      </c>
      <c r="D61" t="s">
        <v>144</v>
      </c>
      <c r="E61" t="s">
        <v>80</v>
      </c>
      <c r="F61" s="6">
        <v>11.59</v>
      </c>
      <c r="H61" s="6">
        <v>11.18</v>
      </c>
      <c r="I61"/>
      <c r="L61" t="str">
        <f t="shared" si="2"/>
        <v>Yes</v>
      </c>
      <c r="M61" s="6">
        <f t="shared" si="3"/>
        <v>11.39</v>
      </c>
    </row>
    <row r="62" spans="1:13">
      <c r="A62">
        <v>559</v>
      </c>
      <c r="B62" t="s">
        <v>127</v>
      </c>
      <c r="C62" t="s">
        <v>132</v>
      </c>
      <c r="D62" t="s">
        <v>145</v>
      </c>
      <c r="E62" t="s">
        <v>80</v>
      </c>
      <c r="F62" s="6">
        <v>15.5</v>
      </c>
      <c r="G62" s="6">
        <v>14.29</v>
      </c>
      <c r="H62" s="6">
        <v>15.95</v>
      </c>
      <c r="I62" s="6">
        <v>13.79</v>
      </c>
      <c r="J62" s="32"/>
      <c r="K62" s="32"/>
      <c r="L62" t="str">
        <f t="shared" si="2"/>
        <v>Yes</v>
      </c>
      <c r="M62" s="6">
        <f t="shared" si="3"/>
        <v>14.88</v>
      </c>
    </row>
    <row r="63" spans="1:13">
      <c r="A63">
        <v>560</v>
      </c>
      <c r="B63" t="s">
        <v>127</v>
      </c>
      <c r="C63" t="s">
        <v>146</v>
      </c>
      <c r="D63" t="s">
        <v>147</v>
      </c>
      <c r="E63" t="s">
        <v>80</v>
      </c>
      <c r="F63" s="6">
        <v>8.9499999999999993</v>
      </c>
      <c r="I63" s="6" t="s">
        <v>230</v>
      </c>
      <c r="L63" t="str">
        <f t="shared" si="2"/>
        <v>Not Eligible</v>
      </c>
      <c r="M63" s="6" t="str">
        <f t="shared" si="3"/>
        <v/>
      </c>
    </row>
    <row r="64" spans="1:13">
      <c r="A64">
        <v>561</v>
      </c>
      <c r="B64" t="s">
        <v>127</v>
      </c>
      <c r="C64" t="s">
        <v>148</v>
      </c>
      <c r="D64" t="s">
        <v>60</v>
      </c>
      <c r="E64" t="s">
        <v>80</v>
      </c>
      <c r="F64" s="6">
        <v>14.22</v>
      </c>
      <c r="G64" s="6">
        <v>12.65</v>
      </c>
      <c r="I64" s="6">
        <v>13.62</v>
      </c>
      <c r="J64" s="32"/>
      <c r="K64" s="32"/>
      <c r="L64" t="str">
        <f t="shared" si="2"/>
        <v>Yes</v>
      </c>
      <c r="M64" s="6">
        <f t="shared" si="3"/>
        <v>13.5</v>
      </c>
    </row>
    <row r="65" spans="1:13">
      <c r="A65">
        <v>562</v>
      </c>
      <c r="B65" t="s">
        <v>127</v>
      </c>
      <c r="C65" t="s">
        <v>149</v>
      </c>
      <c r="D65" t="s">
        <v>150</v>
      </c>
      <c r="E65" t="s">
        <v>80</v>
      </c>
      <c r="G65" s="6">
        <v>10.73</v>
      </c>
      <c r="I65"/>
      <c r="J65" s="32"/>
      <c r="K65" s="32"/>
      <c r="L65" t="str">
        <f t="shared" si="2"/>
        <v>Not Eligible</v>
      </c>
      <c r="M65" s="6" t="str">
        <f t="shared" si="3"/>
        <v/>
      </c>
    </row>
    <row r="66" spans="1:13">
      <c r="A66">
        <v>563</v>
      </c>
      <c r="B66" t="s">
        <v>151</v>
      </c>
      <c r="C66" t="s">
        <v>152</v>
      </c>
      <c r="D66" t="s">
        <v>153</v>
      </c>
      <c r="E66" t="s">
        <v>80</v>
      </c>
      <c r="F66" s="6">
        <v>10.72</v>
      </c>
      <c r="I66"/>
      <c r="L66" t="str">
        <f t="shared" si="2"/>
        <v>Not Eligible</v>
      </c>
      <c r="M66" s="6" t="str">
        <f t="shared" si="3"/>
        <v/>
      </c>
    </row>
    <row r="67" spans="1:13">
      <c r="A67">
        <v>564</v>
      </c>
      <c r="B67" t="s">
        <v>151</v>
      </c>
      <c r="C67" t="s">
        <v>154</v>
      </c>
      <c r="D67" t="s">
        <v>155</v>
      </c>
      <c r="E67" t="s">
        <v>80</v>
      </c>
      <c r="G67" s="6">
        <v>9.77</v>
      </c>
      <c r="I67"/>
      <c r="J67" s="32"/>
      <c r="K67" s="32"/>
      <c r="L67" t="str">
        <f t="shared" ref="L67:L77" si="4">IF(COUNT(F67:I67)&gt;1,"Yes","Not Eligible")</f>
        <v>Not Eligible</v>
      </c>
      <c r="M67" s="6" t="str">
        <f t="shared" ref="M67:M98" si="5">IF(L67="Yes",ROUND(AVERAGE(F67:I67),2),"")</f>
        <v/>
      </c>
    </row>
    <row r="68" spans="1:13">
      <c r="A68">
        <v>565</v>
      </c>
      <c r="B68" t="s">
        <v>151</v>
      </c>
      <c r="C68" t="s">
        <v>81</v>
      </c>
      <c r="D68" t="s">
        <v>156</v>
      </c>
      <c r="E68" t="s">
        <v>80</v>
      </c>
      <c r="I68"/>
      <c r="L68" t="str">
        <f t="shared" si="4"/>
        <v>Not Eligible</v>
      </c>
      <c r="M68" s="6" t="str">
        <f t="shared" si="5"/>
        <v/>
      </c>
    </row>
    <row r="69" spans="1:13">
      <c r="A69">
        <v>566</v>
      </c>
      <c r="B69" t="s">
        <v>151</v>
      </c>
      <c r="C69" t="s">
        <v>157</v>
      </c>
      <c r="D69" t="s">
        <v>158</v>
      </c>
      <c r="E69" t="s">
        <v>80</v>
      </c>
      <c r="F69" s="6">
        <v>10.210000000000001</v>
      </c>
      <c r="G69" s="6">
        <v>10.41</v>
      </c>
      <c r="H69" s="6">
        <v>10.07</v>
      </c>
      <c r="I69" s="6">
        <v>10.45</v>
      </c>
      <c r="J69" s="32"/>
      <c r="K69" s="32"/>
      <c r="L69" t="str">
        <f t="shared" si="4"/>
        <v>Yes</v>
      </c>
      <c r="M69" s="6">
        <f t="shared" si="5"/>
        <v>10.29</v>
      </c>
    </row>
    <row r="70" spans="1:13">
      <c r="A70">
        <v>567</v>
      </c>
      <c r="B70" t="s">
        <v>151</v>
      </c>
      <c r="C70" t="s">
        <v>159</v>
      </c>
      <c r="D70" t="s">
        <v>160</v>
      </c>
      <c r="E70" t="s">
        <v>80</v>
      </c>
      <c r="I70"/>
      <c r="L70" t="str">
        <f t="shared" si="4"/>
        <v>Not Eligible</v>
      </c>
      <c r="M70" s="6" t="str">
        <f t="shared" si="5"/>
        <v/>
      </c>
    </row>
    <row r="71" spans="1:13">
      <c r="A71">
        <v>568</v>
      </c>
      <c r="B71" t="s">
        <v>151</v>
      </c>
      <c r="C71" t="s">
        <v>85</v>
      </c>
      <c r="D71" t="s">
        <v>161</v>
      </c>
      <c r="E71" t="s">
        <v>80</v>
      </c>
      <c r="G71" s="6">
        <v>9.6199999999999992</v>
      </c>
      <c r="H71" s="6">
        <v>9.4499999999999993</v>
      </c>
      <c r="I71"/>
      <c r="J71" s="32"/>
      <c r="K71" s="32"/>
      <c r="L71" t="str">
        <f t="shared" si="4"/>
        <v>Yes</v>
      </c>
      <c r="M71" s="6">
        <f t="shared" si="5"/>
        <v>9.5399999999999991</v>
      </c>
    </row>
    <row r="72" spans="1:13">
      <c r="A72">
        <v>569</v>
      </c>
      <c r="B72" t="s">
        <v>151</v>
      </c>
      <c r="C72" t="s">
        <v>162</v>
      </c>
      <c r="D72" t="s">
        <v>163</v>
      </c>
      <c r="E72" t="s">
        <v>80</v>
      </c>
      <c r="F72" s="6">
        <v>10.07</v>
      </c>
      <c r="G72" s="6">
        <v>9.7799999999999994</v>
      </c>
      <c r="H72" s="6">
        <v>9.66</v>
      </c>
      <c r="I72"/>
      <c r="J72" s="32"/>
      <c r="K72" s="32"/>
      <c r="L72" t="str">
        <f t="shared" si="4"/>
        <v>Yes</v>
      </c>
      <c r="M72" s="6">
        <f t="shared" si="5"/>
        <v>9.84</v>
      </c>
    </row>
    <row r="73" spans="1:13">
      <c r="A73">
        <v>570</v>
      </c>
      <c r="B73" t="s">
        <v>151</v>
      </c>
      <c r="C73" t="s">
        <v>164</v>
      </c>
      <c r="D73" t="s">
        <v>109</v>
      </c>
      <c r="E73" t="s">
        <v>80</v>
      </c>
      <c r="F73" s="6">
        <v>9.77</v>
      </c>
      <c r="G73" s="6">
        <v>9.26</v>
      </c>
      <c r="H73" s="6">
        <v>9.56</v>
      </c>
      <c r="I73" s="6">
        <v>9.77</v>
      </c>
      <c r="J73" s="32"/>
      <c r="K73" s="32"/>
      <c r="L73" t="str">
        <f t="shared" si="4"/>
        <v>Yes</v>
      </c>
      <c r="M73" s="6">
        <f t="shared" si="5"/>
        <v>9.59</v>
      </c>
    </row>
    <row r="74" spans="1:13">
      <c r="A74">
        <v>571</v>
      </c>
      <c r="B74" t="s">
        <v>151</v>
      </c>
      <c r="C74" t="s">
        <v>165</v>
      </c>
      <c r="D74" t="s">
        <v>166</v>
      </c>
      <c r="E74" t="s">
        <v>80</v>
      </c>
      <c r="F74" s="6">
        <v>10.52</v>
      </c>
      <c r="G74" s="6">
        <v>9.14</v>
      </c>
      <c r="H74" s="6">
        <v>11.02</v>
      </c>
      <c r="I74"/>
      <c r="J74" s="32"/>
      <c r="K74" s="32"/>
      <c r="L74" t="str">
        <f t="shared" si="4"/>
        <v>Yes</v>
      </c>
      <c r="M74" s="6">
        <f t="shared" si="5"/>
        <v>10.23</v>
      </c>
    </row>
    <row r="75" spans="1:13">
      <c r="A75">
        <v>572</v>
      </c>
      <c r="B75" t="s">
        <v>151</v>
      </c>
      <c r="C75" t="s">
        <v>167</v>
      </c>
      <c r="D75" t="s">
        <v>168</v>
      </c>
      <c r="E75" t="s">
        <v>80</v>
      </c>
      <c r="F75" s="6">
        <v>10.55</v>
      </c>
      <c r="G75" s="6">
        <v>9.9600000000000009</v>
      </c>
      <c r="I75" s="6">
        <v>10.28</v>
      </c>
      <c r="J75" s="32"/>
      <c r="K75" s="32"/>
      <c r="L75" t="str">
        <f t="shared" si="4"/>
        <v>Yes</v>
      </c>
      <c r="M75" s="6">
        <f t="shared" si="5"/>
        <v>10.26</v>
      </c>
    </row>
    <row r="76" spans="1:13">
      <c r="A76">
        <v>573</v>
      </c>
      <c r="B76" t="s">
        <v>151</v>
      </c>
      <c r="C76" t="s">
        <v>169</v>
      </c>
      <c r="D76" t="s">
        <v>170</v>
      </c>
      <c r="E76" t="s">
        <v>80</v>
      </c>
      <c r="F76" s="6">
        <v>10.92</v>
      </c>
      <c r="I76"/>
      <c r="L76" t="str">
        <f t="shared" si="4"/>
        <v>Not Eligible</v>
      </c>
      <c r="M76" s="6" t="str">
        <f t="shared" si="5"/>
        <v/>
      </c>
    </row>
    <row r="77" spans="1:13">
      <c r="A77">
        <v>574</v>
      </c>
      <c r="B77" t="s">
        <v>151</v>
      </c>
      <c r="C77" t="s">
        <v>171</v>
      </c>
      <c r="D77" t="s">
        <v>172</v>
      </c>
      <c r="E77" t="s">
        <v>80</v>
      </c>
      <c r="F77" s="6">
        <v>11.89</v>
      </c>
      <c r="H77" s="6">
        <v>12.27</v>
      </c>
      <c r="I77" s="6">
        <v>16.62</v>
      </c>
      <c r="L77" t="str">
        <f t="shared" si="4"/>
        <v>Yes</v>
      </c>
      <c r="M77" s="6">
        <f t="shared" si="5"/>
        <v>13.59</v>
      </c>
    </row>
  </sheetData>
  <autoFilter ref="A2:M77">
    <filterColumn colId="9"/>
    <filterColumn colId="10"/>
    <sortState ref="A3:M77">
      <sortCondition ref="A2:A77"/>
    </sortState>
  </autoFilter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7"/>
  <sheetViews>
    <sheetView workbookViewId="0">
      <pane xSplit="5" ySplit="2" topLeftCell="F3" activePane="bottomRight" state="frozen"/>
      <selection sqref="A1:XFD2"/>
      <selection pane="topRight" sqref="A1:XFD2"/>
      <selection pane="bottomLeft" sqref="A1:XFD2"/>
      <selection pane="bottomRight" activeCell="F21" sqref="F21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5" width="9.85546875" bestFit="1" customWidth="1"/>
    <col min="6" max="6" width="16.140625" style="6" bestFit="1" customWidth="1"/>
    <col min="8" max="9" width="18.5703125" bestFit="1" customWidth="1"/>
    <col min="10" max="10" width="7.140625" style="9" customWidth="1"/>
    <col min="11" max="11" width="7.42578125" style="9" customWidth="1"/>
    <col min="12" max="12" width="11.28515625" bestFit="1" customWidth="1"/>
    <col min="13" max="13" width="9.140625" style="6"/>
  </cols>
  <sheetData>
    <row r="1" spans="1:13" ht="15.75" thickBot="1">
      <c r="F1" s="25" t="s">
        <v>213</v>
      </c>
      <c r="G1" s="26" t="s">
        <v>216</v>
      </c>
      <c r="H1" s="26" t="s">
        <v>217</v>
      </c>
      <c r="I1" s="26" t="s">
        <v>218</v>
      </c>
      <c r="J1" s="31"/>
      <c r="K1" s="31"/>
    </row>
    <row r="2" spans="1:13" ht="15.75" thickBo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7</v>
      </c>
      <c r="G2" s="18" t="s">
        <v>7</v>
      </c>
      <c r="H2" s="35" t="s">
        <v>7</v>
      </c>
      <c r="I2" s="18" t="s">
        <v>7</v>
      </c>
      <c r="L2" s="28" t="s">
        <v>219</v>
      </c>
      <c r="M2" s="36" t="s">
        <v>220</v>
      </c>
    </row>
    <row r="3" spans="1:13">
      <c r="A3">
        <v>500</v>
      </c>
      <c r="B3" t="s">
        <v>17</v>
      </c>
      <c r="C3" t="s">
        <v>18</v>
      </c>
      <c r="D3" t="s">
        <v>19</v>
      </c>
      <c r="E3" t="s">
        <v>20</v>
      </c>
      <c r="F3" s="6">
        <v>17.079999999999998</v>
      </c>
      <c r="G3" s="6">
        <v>15.25</v>
      </c>
      <c r="H3" s="6">
        <v>16.61</v>
      </c>
      <c r="I3" s="6">
        <v>16.690000000000001</v>
      </c>
      <c r="J3" s="32"/>
      <c r="K3" s="32"/>
      <c r="L3" t="str">
        <f t="shared" ref="L3:L34" si="0">IF(COUNT(F3:I3)&gt;1,"Yes","Not Eligible")</f>
        <v>Yes</v>
      </c>
      <c r="M3" s="6">
        <f t="shared" ref="M3:M34" si="1">IF(L3="Yes",ROUND(AVERAGE(F3:I3),2),"")</f>
        <v>16.41</v>
      </c>
    </row>
    <row r="4" spans="1:13">
      <c r="A4">
        <v>501</v>
      </c>
      <c r="B4" t="s">
        <v>17</v>
      </c>
      <c r="C4" t="s">
        <v>22</v>
      </c>
      <c r="D4" t="s">
        <v>23</v>
      </c>
      <c r="E4" t="s">
        <v>20</v>
      </c>
      <c r="F4" s="6">
        <v>17.13</v>
      </c>
      <c r="H4" s="6">
        <v>17.03</v>
      </c>
      <c r="I4" s="6">
        <v>17.04</v>
      </c>
      <c r="L4" t="str">
        <f t="shared" si="0"/>
        <v>Yes</v>
      </c>
      <c r="M4" s="6">
        <f t="shared" si="1"/>
        <v>17.07</v>
      </c>
    </row>
    <row r="5" spans="1:13">
      <c r="A5">
        <v>502</v>
      </c>
      <c r="B5" t="s">
        <v>17</v>
      </c>
      <c r="C5" t="s">
        <v>24</v>
      </c>
      <c r="D5" t="s">
        <v>25</v>
      </c>
      <c r="E5" t="s">
        <v>20</v>
      </c>
      <c r="F5" s="6">
        <v>15.89</v>
      </c>
      <c r="G5" s="6">
        <v>14.69</v>
      </c>
      <c r="H5" s="6">
        <v>14.88</v>
      </c>
      <c r="I5" s="6">
        <v>14.57</v>
      </c>
      <c r="J5" s="32"/>
      <c r="K5" s="32"/>
      <c r="L5" t="str">
        <f t="shared" si="0"/>
        <v>Yes</v>
      </c>
      <c r="M5" s="6">
        <f t="shared" si="1"/>
        <v>15.01</v>
      </c>
    </row>
    <row r="6" spans="1:13">
      <c r="A6">
        <v>503</v>
      </c>
      <c r="B6" t="s">
        <v>17</v>
      </c>
      <c r="C6" t="s">
        <v>26</v>
      </c>
      <c r="D6" t="s">
        <v>27</v>
      </c>
      <c r="E6" t="s">
        <v>20</v>
      </c>
      <c r="F6" s="6">
        <v>18.75</v>
      </c>
      <c r="G6" s="6">
        <v>17.260000000000002</v>
      </c>
      <c r="H6" s="6">
        <v>19.64</v>
      </c>
      <c r="I6" s="6">
        <v>17.82</v>
      </c>
      <c r="J6" s="32"/>
      <c r="K6" s="32"/>
      <c r="L6" t="str">
        <f t="shared" si="0"/>
        <v>Yes</v>
      </c>
      <c r="M6" s="6">
        <f t="shared" si="1"/>
        <v>18.37</v>
      </c>
    </row>
    <row r="7" spans="1:13">
      <c r="A7">
        <v>504</v>
      </c>
      <c r="B7" t="s">
        <v>17</v>
      </c>
      <c r="C7" t="s">
        <v>28</v>
      </c>
      <c r="D7" t="s">
        <v>29</v>
      </c>
      <c r="E7" t="s">
        <v>20</v>
      </c>
      <c r="G7" s="6">
        <v>16.63</v>
      </c>
      <c r="I7" s="6">
        <v>17.45</v>
      </c>
      <c r="J7" s="32"/>
      <c r="K7" s="32"/>
      <c r="L7" t="str">
        <f t="shared" si="0"/>
        <v>Yes</v>
      </c>
      <c r="M7" s="6">
        <f t="shared" si="1"/>
        <v>17.04</v>
      </c>
    </row>
    <row r="8" spans="1:13">
      <c r="A8">
        <v>505</v>
      </c>
      <c r="B8" t="s">
        <v>17</v>
      </c>
      <c r="C8" t="s">
        <v>30</v>
      </c>
      <c r="D8" t="s">
        <v>31</v>
      </c>
      <c r="E8" t="s">
        <v>20</v>
      </c>
      <c r="F8" s="6">
        <v>16</v>
      </c>
      <c r="G8" s="6">
        <v>15.13</v>
      </c>
      <c r="H8" s="6">
        <v>16.03</v>
      </c>
      <c r="I8" s="6">
        <v>15.19</v>
      </c>
      <c r="J8" s="32"/>
      <c r="K8" s="32"/>
      <c r="L8" t="str">
        <f t="shared" si="0"/>
        <v>Yes</v>
      </c>
      <c r="M8" s="6">
        <f t="shared" si="1"/>
        <v>15.59</v>
      </c>
    </row>
    <row r="9" spans="1:13">
      <c r="A9">
        <v>506</v>
      </c>
      <c r="B9" t="s">
        <v>17</v>
      </c>
      <c r="C9" t="s">
        <v>32</v>
      </c>
      <c r="D9" t="s">
        <v>33</v>
      </c>
      <c r="E9" t="s">
        <v>20</v>
      </c>
      <c r="F9" s="6">
        <v>16.18</v>
      </c>
      <c r="G9" s="6">
        <v>15.44</v>
      </c>
      <c r="I9" s="6">
        <v>15.5</v>
      </c>
      <c r="J9" s="32"/>
      <c r="K9" s="32"/>
      <c r="L9" t="str">
        <f t="shared" si="0"/>
        <v>Yes</v>
      </c>
      <c r="M9" s="6">
        <f t="shared" si="1"/>
        <v>15.71</v>
      </c>
    </row>
    <row r="10" spans="1:13">
      <c r="A10">
        <v>507</v>
      </c>
      <c r="B10" t="s">
        <v>17</v>
      </c>
      <c r="C10" t="s">
        <v>35</v>
      </c>
      <c r="D10" t="s">
        <v>36</v>
      </c>
      <c r="E10" t="s">
        <v>20</v>
      </c>
      <c r="F10" s="6">
        <v>17.079999999999998</v>
      </c>
      <c r="G10" s="6">
        <v>15.92</v>
      </c>
      <c r="H10" s="6">
        <v>17.46</v>
      </c>
      <c r="I10" s="6">
        <v>16</v>
      </c>
      <c r="J10" s="32"/>
      <c r="K10" s="32"/>
      <c r="L10" t="str">
        <f t="shared" si="0"/>
        <v>Yes</v>
      </c>
      <c r="M10" s="6">
        <f t="shared" si="1"/>
        <v>16.62</v>
      </c>
    </row>
    <row r="11" spans="1:13">
      <c r="A11">
        <v>508</v>
      </c>
      <c r="B11" t="s">
        <v>38</v>
      </c>
      <c r="C11" t="s">
        <v>39</v>
      </c>
      <c r="D11" t="s">
        <v>40</v>
      </c>
      <c r="E11" t="s">
        <v>20</v>
      </c>
      <c r="F11" s="6">
        <v>18.760000000000002</v>
      </c>
      <c r="G11" s="6">
        <v>17.3</v>
      </c>
      <c r="H11" s="6">
        <v>18.32</v>
      </c>
      <c r="I11" s="6">
        <v>17.309999999999999</v>
      </c>
      <c r="J11" s="32"/>
      <c r="K11" s="32"/>
      <c r="L11" t="str">
        <f t="shared" si="0"/>
        <v>Yes</v>
      </c>
      <c r="M11" s="6">
        <f t="shared" si="1"/>
        <v>17.920000000000002</v>
      </c>
    </row>
    <row r="12" spans="1:13">
      <c r="A12">
        <v>509</v>
      </c>
      <c r="B12" t="s">
        <v>38</v>
      </c>
      <c r="C12" t="s">
        <v>41</v>
      </c>
      <c r="D12" t="s">
        <v>42</v>
      </c>
      <c r="E12" t="s">
        <v>20</v>
      </c>
      <c r="F12" s="6">
        <v>18.59</v>
      </c>
      <c r="G12" s="6">
        <v>16.87</v>
      </c>
      <c r="H12" s="6">
        <v>18.059999999999999</v>
      </c>
      <c r="I12" s="6">
        <v>16.77</v>
      </c>
      <c r="J12" s="32"/>
      <c r="K12" s="32"/>
      <c r="L12" t="str">
        <f t="shared" si="0"/>
        <v>Yes</v>
      </c>
      <c r="M12" s="6">
        <f t="shared" si="1"/>
        <v>17.57</v>
      </c>
    </row>
    <row r="13" spans="1:13">
      <c r="A13">
        <v>510</v>
      </c>
      <c r="B13" t="s">
        <v>38</v>
      </c>
      <c r="C13" t="s">
        <v>43</v>
      </c>
      <c r="D13" t="s">
        <v>44</v>
      </c>
      <c r="E13" t="s">
        <v>20</v>
      </c>
      <c r="F13" s="6">
        <v>18.78</v>
      </c>
      <c r="H13" s="6">
        <v>19.100000000000001</v>
      </c>
      <c r="I13" s="6">
        <v>17.5</v>
      </c>
      <c r="L13" t="str">
        <f t="shared" si="0"/>
        <v>Yes</v>
      </c>
      <c r="M13" s="6">
        <f t="shared" si="1"/>
        <v>18.46</v>
      </c>
    </row>
    <row r="14" spans="1:13">
      <c r="A14">
        <v>511</v>
      </c>
      <c r="B14" t="s">
        <v>38</v>
      </c>
      <c r="C14" t="s">
        <v>45</v>
      </c>
      <c r="D14" t="s">
        <v>46</v>
      </c>
      <c r="E14" t="s">
        <v>20</v>
      </c>
      <c r="F14" s="6">
        <v>22.53</v>
      </c>
      <c r="H14" s="6">
        <v>21.87</v>
      </c>
      <c r="I14" s="6">
        <v>20.7</v>
      </c>
      <c r="L14" t="str">
        <f t="shared" si="0"/>
        <v>Yes</v>
      </c>
      <c r="M14" s="6">
        <f t="shared" si="1"/>
        <v>21.7</v>
      </c>
    </row>
    <row r="15" spans="1:13">
      <c r="A15">
        <v>512</v>
      </c>
      <c r="B15" t="s">
        <v>38</v>
      </c>
      <c r="C15" t="s">
        <v>47</v>
      </c>
      <c r="D15" t="s">
        <v>48</v>
      </c>
      <c r="E15" t="s">
        <v>20</v>
      </c>
      <c r="F15" s="6">
        <v>17.02</v>
      </c>
      <c r="G15" s="6">
        <v>16.28</v>
      </c>
      <c r="H15" s="6">
        <v>17.28</v>
      </c>
      <c r="I15" s="6">
        <v>16.28</v>
      </c>
      <c r="J15" s="32"/>
      <c r="K15" s="32"/>
      <c r="L15" t="str">
        <f t="shared" si="0"/>
        <v>Yes</v>
      </c>
      <c r="M15" s="6">
        <f t="shared" si="1"/>
        <v>16.72</v>
      </c>
    </row>
    <row r="16" spans="1:13">
      <c r="A16">
        <v>513</v>
      </c>
      <c r="B16" t="s">
        <v>38</v>
      </c>
      <c r="C16" t="s">
        <v>50</v>
      </c>
      <c r="D16" t="s">
        <v>51</v>
      </c>
      <c r="E16" t="s">
        <v>20</v>
      </c>
      <c r="F16" s="6">
        <v>18.579999999999998</v>
      </c>
      <c r="H16" s="6">
        <v>18.13</v>
      </c>
      <c r="I16" s="6">
        <v>18.32</v>
      </c>
      <c r="L16" t="str">
        <f t="shared" si="0"/>
        <v>Yes</v>
      </c>
      <c r="M16" s="6">
        <f t="shared" si="1"/>
        <v>18.34</v>
      </c>
    </row>
    <row r="17" spans="1:13">
      <c r="A17">
        <v>514</v>
      </c>
      <c r="B17" t="s">
        <v>38</v>
      </c>
      <c r="C17" t="s">
        <v>53</v>
      </c>
      <c r="D17" t="s">
        <v>54</v>
      </c>
      <c r="E17" t="s">
        <v>20</v>
      </c>
      <c r="F17" s="6">
        <v>17.190000000000001</v>
      </c>
      <c r="G17" s="6">
        <v>15.58</v>
      </c>
      <c r="H17" s="6">
        <v>17.53</v>
      </c>
      <c r="I17" s="6">
        <v>16.53</v>
      </c>
      <c r="J17" s="32"/>
      <c r="K17" s="32"/>
      <c r="L17" t="str">
        <f t="shared" si="0"/>
        <v>Yes</v>
      </c>
      <c r="M17" s="6">
        <f t="shared" si="1"/>
        <v>16.71</v>
      </c>
    </row>
    <row r="18" spans="1:13">
      <c r="A18">
        <v>515</v>
      </c>
      <c r="B18" t="s">
        <v>38</v>
      </c>
      <c r="C18" t="s">
        <v>56</v>
      </c>
      <c r="D18" t="s">
        <v>57</v>
      </c>
      <c r="E18" t="s">
        <v>20</v>
      </c>
      <c r="F18" s="6">
        <v>17.14</v>
      </c>
      <c r="I18" s="6">
        <v>16.899999999999999</v>
      </c>
      <c r="L18" t="str">
        <f t="shared" si="0"/>
        <v>Yes</v>
      </c>
      <c r="M18" s="6">
        <f t="shared" si="1"/>
        <v>17.02</v>
      </c>
    </row>
    <row r="19" spans="1:13">
      <c r="A19">
        <v>516</v>
      </c>
      <c r="B19" t="s">
        <v>38</v>
      </c>
      <c r="C19" t="s">
        <v>58</v>
      </c>
      <c r="D19" t="s">
        <v>59</v>
      </c>
      <c r="E19" t="s">
        <v>20</v>
      </c>
      <c r="F19" s="6">
        <v>16.95</v>
      </c>
      <c r="H19" s="6">
        <v>16.59</v>
      </c>
      <c r="I19" s="6">
        <v>16.2</v>
      </c>
      <c r="L19" t="str">
        <f t="shared" si="0"/>
        <v>Yes</v>
      </c>
      <c r="M19" s="6">
        <f t="shared" si="1"/>
        <v>16.579999999999998</v>
      </c>
    </row>
    <row r="20" spans="1:13">
      <c r="A20">
        <v>517</v>
      </c>
      <c r="B20" t="s">
        <v>38</v>
      </c>
      <c r="C20" t="s">
        <v>30</v>
      </c>
      <c r="D20" t="s">
        <v>60</v>
      </c>
      <c r="E20" t="s">
        <v>20</v>
      </c>
      <c r="F20" s="6">
        <v>20.03</v>
      </c>
      <c r="G20" s="6">
        <v>18.62</v>
      </c>
      <c r="H20" s="6">
        <v>20.16</v>
      </c>
      <c r="I20" s="6">
        <v>18.899999999999999</v>
      </c>
      <c r="J20" s="32"/>
      <c r="K20" s="32"/>
      <c r="L20" t="str">
        <f t="shared" si="0"/>
        <v>Yes</v>
      </c>
      <c r="M20" s="6">
        <f t="shared" si="1"/>
        <v>19.43</v>
      </c>
    </row>
    <row r="21" spans="1:13">
      <c r="A21">
        <v>518</v>
      </c>
      <c r="B21" t="s">
        <v>61</v>
      </c>
      <c r="C21" t="s">
        <v>62</v>
      </c>
      <c r="D21" t="s">
        <v>63</v>
      </c>
      <c r="E21" t="s">
        <v>20</v>
      </c>
      <c r="I21" s="6">
        <v>16.04</v>
      </c>
      <c r="L21" t="str">
        <f t="shared" si="0"/>
        <v>Not Eligible</v>
      </c>
      <c r="M21" s="6" t="str">
        <f t="shared" si="1"/>
        <v/>
      </c>
    </row>
    <row r="22" spans="1:13">
      <c r="A22">
        <v>519</v>
      </c>
      <c r="B22" t="s">
        <v>61</v>
      </c>
      <c r="C22" t="s">
        <v>64</v>
      </c>
      <c r="D22" t="s">
        <v>65</v>
      </c>
      <c r="E22" t="s">
        <v>20</v>
      </c>
      <c r="F22" s="6">
        <v>17.97</v>
      </c>
      <c r="G22" s="6">
        <v>16.91</v>
      </c>
      <c r="J22" s="32"/>
      <c r="K22" s="32"/>
      <c r="L22" t="str">
        <f t="shared" si="0"/>
        <v>Yes</v>
      </c>
      <c r="M22" s="6">
        <f t="shared" si="1"/>
        <v>17.440000000000001</v>
      </c>
    </row>
    <row r="23" spans="1:13">
      <c r="A23">
        <v>520</v>
      </c>
      <c r="B23" t="s">
        <v>61</v>
      </c>
      <c r="C23" t="s">
        <v>66</v>
      </c>
      <c r="D23" t="s">
        <v>67</v>
      </c>
      <c r="E23" t="s">
        <v>20</v>
      </c>
      <c r="G23" s="6">
        <v>18.260000000000002</v>
      </c>
      <c r="H23" s="6">
        <v>19.760000000000002</v>
      </c>
      <c r="I23" s="6">
        <v>19.399999999999999</v>
      </c>
      <c r="L23" t="str">
        <f t="shared" si="0"/>
        <v>Yes</v>
      </c>
      <c r="M23" s="6">
        <f t="shared" si="1"/>
        <v>19.14</v>
      </c>
    </row>
    <row r="24" spans="1:13">
      <c r="A24">
        <v>521</v>
      </c>
      <c r="B24" t="s">
        <v>61</v>
      </c>
      <c r="C24" t="s">
        <v>68</v>
      </c>
      <c r="D24" t="s">
        <v>69</v>
      </c>
      <c r="E24" t="s">
        <v>20</v>
      </c>
      <c r="F24" s="6">
        <v>16.510000000000002</v>
      </c>
      <c r="G24" s="6">
        <v>15.03</v>
      </c>
      <c r="H24" s="6">
        <v>15.88</v>
      </c>
      <c r="J24" s="32"/>
      <c r="K24" s="32"/>
      <c r="L24" t="str">
        <f t="shared" si="0"/>
        <v>Yes</v>
      </c>
      <c r="M24" s="6">
        <f t="shared" si="1"/>
        <v>15.81</v>
      </c>
    </row>
    <row r="25" spans="1:13">
      <c r="A25">
        <v>522</v>
      </c>
      <c r="B25" t="s">
        <v>61</v>
      </c>
      <c r="C25" t="s">
        <v>70</v>
      </c>
      <c r="D25" t="s">
        <v>71</v>
      </c>
      <c r="E25" t="s">
        <v>20</v>
      </c>
      <c r="F25" s="6">
        <v>18.13</v>
      </c>
      <c r="G25" s="6">
        <v>17.079999999999998</v>
      </c>
      <c r="H25" s="6">
        <v>18.12</v>
      </c>
      <c r="I25" s="6">
        <v>15.96</v>
      </c>
      <c r="L25" t="str">
        <f t="shared" si="0"/>
        <v>Yes</v>
      </c>
      <c r="M25" s="6">
        <f t="shared" si="1"/>
        <v>17.32</v>
      </c>
    </row>
    <row r="26" spans="1:13">
      <c r="A26">
        <v>523</v>
      </c>
      <c r="B26" t="s">
        <v>61</v>
      </c>
      <c r="C26" t="s">
        <v>72</v>
      </c>
      <c r="D26" t="s">
        <v>73</v>
      </c>
      <c r="E26" t="s">
        <v>20</v>
      </c>
      <c r="F26" s="6">
        <v>17.510000000000002</v>
      </c>
      <c r="H26" s="6">
        <v>16.559999999999999</v>
      </c>
      <c r="I26" s="6">
        <v>16.2</v>
      </c>
      <c r="L26" t="str">
        <f t="shared" si="0"/>
        <v>Yes</v>
      </c>
      <c r="M26" s="6">
        <f t="shared" si="1"/>
        <v>16.760000000000002</v>
      </c>
    </row>
    <row r="27" spans="1:13">
      <c r="A27">
        <v>524</v>
      </c>
      <c r="B27" t="s">
        <v>61</v>
      </c>
      <c r="C27" t="s">
        <v>74</v>
      </c>
      <c r="D27" t="s">
        <v>75</v>
      </c>
      <c r="E27" t="s">
        <v>20</v>
      </c>
      <c r="F27" s="6">
        <v>17.07</v>
      </c>
      <c r="G27" s="6">
        <v>15.52</v>
      </c>
      <c r="H27" s="6">
        <v>16.47</v>
      </c>
      <c r="J27" s="32"/>
      <c r="K27" s="32"/>
      <c r="L27" t="str">
        <f t="shared" si="0"/>
        <v>Yes</v>
      </c>
      <c r="M27" s="6">
        <f t="shared" si="1"/>
        <v>16.350000000000001</v>
      </c>
    </row>
    <row r="28" spans="1:13">
      <c r="A28">
        <v>525</v>
      </c>
      <c r="B28" t="s">
        <v>61</v>
      </c>
      <c r="C28" t="s">
        <v>76</v>
      </c>
      <c r="D28" t="s">
        <v>77</v>
      </c>
      <c r="E28" t="s">
        <v>20</v>
      </c>
      <c r="F28" s="6">
        <v>16.739999999999998</v>
      </c>
      <c r="H28" s="6">
        <v>16.87</v>
      </c>
      <c r="L28" t="str">
        <f t="shared" si="0"/>
        <v>Yes</v>
      </c>
      <c r="M28" s="6">
        <f t="shared" si="1"/>
        <v>16.809999999999999</v>
      </c>
    </row>
    <row r="29" spans="1:13">
      <c r="A29">
        <v>526</v>
      </c>
      <c r="B29" t="s">
        <v>78</v>
      </c>
      <c r="C29" t="s">
        <v>79</v>
      </c>
      <c r="D29" t="s">
        <v>65</v>
      </c>
      <c r="E29" t="s">
        <v>80</v>
      </c>
      <c r="F29" s="6">
        <v>16.09</v>
      </c>
      <c r="J29" s="32"/>
      <c r="K29" s="32"/>
      <c r="L29" t="str">
        <f t="shared" si="0"/>
        <v>Not Eligible</v>
      </c>
      <c r="M29" s="6" t="str">
        <f t="shared" si="1"/>
        <v/>
      </c>
    </row>
    <row r="30" spans="1:13">
      <c r="A30">
        <v>527</v>
      </c>
      <c r="B30" t="s">
        <v>78</v>
      </c>
      <c r="C30" t="s">
        <v>81</v>
      </c>
      <c r="D30" t="s">
        <v>82</v>
      </c>
      <c r="E30" t="s">
        <v>80</v>
      </c>
      <c r="F30" s="6">
        <v>21.96</v>
      </c>
      <c r="G30" s="6">
        <v>20.72</v>
      </c>
      <c r="J30" s="32"/>
      <c r="K30" s="32"/>
      <c r="L30" t="str">
        <f t="shared" si="0"/>
        <v>Yes</v>
      </c>
      <c r="M30" s="6">
        <f t="shared" si="1"/>
        <v>21.34</v>
      </c>
    </row>
    <row r="31" spans="1:13">
      <c r="A31">
        <v>528</v>
      </c>
      <c r="B31" t="s">
        <v>78</v>
      </c>
      <c r="C31" t="s">
        <v>83</v>
      </c>
      <c r="D31" t="s">
        <v>84</v>
      </c>
      <c r="E31" t="s">
        <v>80</v>
      </c>
      <c r="F31" s="6">
        <v>18.22</v>
      </c>
      <c r="G31" s="6">
        <v>17.329999999999998</v>
      </c>
      <c r="H31" s="6">
        <v>17.39</v>
      </c>
      <c r="J31" s="32"/>
      <c r="K31" s="32"/>
      <c r="L31" t="str">
        <f t="shared" si="0"/>
        <v>Yes</v>
      </c>
      <c r="M31" s="6">
        <f t="shared" si="1"/>
        <v>17.649999999999999</v>
      </c>
    </row>
    <row r="32" spans="1:13">
      <c r="A32">
        <v>529</v>
      </c>
      <c r="B32" t="s">
        <v>78</v>
      </c>
      <c r="C32" t="s">
        <v>85</v>
      </c>
      <c r="D32" t="s">
        <v>86</v>
      </c>
      <c r="E32" t="s">
        <v>80</v>
      </c>
      <c r="I32" s="6">
        <v>15.99</v>
      </c>
      <c r="J32" s="32"/>
      <c r="K32" s="32"/>
      <c r="L32" t="str">
        <f t="shared" si="0"/>
        <v>Not Eligible</v>
      </c>
      <c r="M32" s="6" t="str">
        <f t="shared" si="1"/>
        <v/>
      </c>
    </row>
    <row r="33" spans="1:13">
      <c r="A33">
        <v>530</v>
      </c>
      <c r="B33" t="s">
        <v>78</v>
      </c>
      <c r="C33" t="s">
        <v>87</v>
      </c>
      <c r="D33" t="s">
        <v>88</v>
      </c>
      <c r="E33" t="s">
        <v>80</v>
      </c>
      <c r="F33" s="6">
        <v>17.649999999999999</v>
      </c>
      <c r="G33" s="6">
        <v>17.22</v>
      </c>
      <c r="H33" s="6">
        <v>17.760000000000002</v>
      </c>
      <c r="I33" s="6">
        <v>17.75</v>
      </c>
      <c r="J33" s="32"/>
      <c r="K33" s="32"/>
      <c r="L33" t="str">
        <f t="shared" si="0"/>
        <v>Yes</v>
      </c>
      <c r="M33" s="6">
        <f t="shared" si="1"/>
        <v>17.600000000000001</v>
      </c>
    </row>
    <row r="34" spans="1:13">
      <c r="A34">
        <v>531</v>
      </c>
      <c r="B34" t="s">
        <v>78</v>
      </c>
      <c r="C34" t="s">
        <v>89</v>
      </c>
      <c r="D34" t="s">
        <v>90</v>
      </c>
      <c r="E34" t="s">
        <v>80</v>
      </c>
      <c r="F34" s="6">
        <v>16.059999999999999</v>
      </c>
      <c r="H34" s="6">
        <v>16.21</v>
      </c>
      <c r="I34" s="6">
        <v>15.65</v>
      </c>
      <c r="L34" t="str">
        <f t="shared" si="0"/>
        <v>Yes</v>
      </c>
      <c r="M34" s="6">
        <f t="shared" si="1"/>
        <v>15.97</v>
      </c>
    </row>
    <row r="35" spans="1:13">
      <c r="A35">
        <v>532</v>
      </c>
      <c r="B35" t="s">
        <v>78</v>
      </c>
      <c r="C35" t="s">
        <v>91</v>
      </c>
      <c r="D35" t="s">
        <v>92</v>
      </c>
      <c r="E35" t="s">
        <v>80</v>
      </c>
      <c r="F35" s="6">
        <v>18</v>
      </c>
      <c r="G35" s="6">
        <v>19.22</v>
      </c>
      <c r="H35" s="6">
        <v>18.010000000000002</v>
      </c>
      <c r="I35" s="6">
        <v>18.899999999999999</v>
      </c>
      <c r="J35" s="32"/>
      <c r="K35" s="32"/>
      <c r="L35" t="str">
        <f t="shared" ref="L35:L66" si="2">IF(COUNT(F35:I35)&gt;1,"Yes","Not Eligible")</f>
        <v>Yes</v>
      </c>
      <c r="M35" s="6">
        <f t="shared" ref="M35:M66" si="3">IF(L35="Yes",ROUND(AVERAGE(F35:I35),2),"")</f>
        <v>18.53</v>
      </c>
    </row>
    <row r="36" spans="1:13">
      <c r="A36">
        <v>533</v>
      </c>
      <c r="B36" t="s">
        <v>78</v>
      </c>
      <c r="C36" t="s">
        <v>93</v>
      </c>
      <c r="D36" t="s">
        <v>94</v>
      </c>
      <c r="E36" t="s">
        <v>80</v>
      </c>
      <c r="G36" s="6">
        <v>17.559999999999999</v>
      </c>
      <c r="H36" s="6">
        <v>18.510000000000002</v>
      </c>
      <c r="I36" s="6">
        <v>17.93</v>
      </c>
      <c r="J36" s="32"/>
      <c r="K36" s="32"/>
      <c r="L36" t="str">
        <f t="shared" si="2"/>
        <v>Yes</v>
      </c>
      <c r="M36" s="6">
        <f t="shared" si="3"/>
        <v>18</v>
      </c>
    </row>
    <row r="37" spans="1:13">
      <c r="A37">
        <v>534</v>
      </c>
      <c r="B37" t="s">
        <v>78</v>
      </c>
      <c r="C37" t="s">
        <v>95</v>
      </c>
      <c r="D37" t="s">
        <v>96</v>
      </c>
      <c r="E37" t="s">
        <v>80</v>
      </c>
      <c r="G37" s="6">
        <v>15.81</v>
      </c>
      <c r="H37" s="6">
        <v>16.78</v>
      </c>
      <c r="J37" s="32"/>
      <c r="K37" s="32"/>
      <c r="L37" t="str">
        <f t="shared" si="2"/>
        <v>Yes</v>
      </c>
      <c r="M37" s="6">
        <f t="shared" si="3"/>
        <v>16.3</v>
      </c>
    </row>
    <row r="38" spans="1:13">
      <c r="A38">
        <v>535</v>
      </c>
      <c r="B38" t="s">
        <v>78</v>
      </c>
      <c r="C38" t="s">
        <v>97</v>
      </c>
      <c r="D38" t="s">
        <v>98</v>
      </c>
      <c r="E38" t="s">
        <v>80</v>
      </c>
      <c r="F38" s="6">
        <v>18.7</v>
      </c>
      <c r="I38" s="6">
        <v>17.940000000000001</v>
      </c>
      <c r="J38" s="32"/>
      <c r="K38" s="32"/>
      <c r="L38" t="str">
        <f t="shared" si="2"/>
        <v>Yes</v>
      </c>
      <c r="M38" s="6">
        <f t="shared" si="3"/>
        <v>18.32</v>
      </c>
    </row>
    <row r="39" spans="1:13">
      <c r="A39">
        <v>536</v>
      </c>
      <c r="B39" t="s">
        <v>78</v>
      </c>
      <c r="C39" t="s">
        <v>99</v>
      </c>
      <c r="D39" t="s">
        <v>100</v>
      </c>
      <c r="E39" t="s">
        <v>80</v>
      </c>
      <c r="F39" s="6">
        <v>17.68</v>
      </c>
      <c r="G39" s="6">
        <v>16.5</v>
      </c>
      <c r="H39" s="6">
        <v>17.89</v>
      </c>
      <c r="I39" s="6">
        <v>17.2</v>
      </c>
      <c r="J39" s="32"/>
      <c r="K39" s="32"/>
      <c r="L39" t="str">
        <f t="shared" si="2"/>
        <v>Yes</v>
      </c>
      <c r="M39" s="6">
        <f t="shared" si="3"/>
        <v>17.32</v>
      </c>
    </row>
    <row r="40" spans="1:13">
      <c r="A40">
        <v>537</v>
      </c>
      <c r="B40" t="s">
        <v>101</v>
      </c>
      <c r="C40" t="s">
        <v>102</v>
      </c>
      <c r="D40" t="s">
        <v>103</v>
      </c>
      <c r="E40" t="s">
        <v>80</v>
      </c>
      <c r="G40" s="6">
        <v>16.23</v>
      </c>
      <c r="H40" s="6">
        <v>17.77</v>
      </c>
      <c r="J40" s="32"/>
      <c r="K40" s="32"/>
      <c r="L40" t="str">
        <f t="shared" si="2"/>
        <v>Yes</v>
      </c>
      <c r="M40" s="6">
        <f t="shared" si="3"/>
        <v>17</v>
      </c>
    </row>
    <row r="41" spans="1:13">
      <c r="A41">
        <v>538</v>
      </c>
      <c r="B41" t="s">
        <v>101</v>
      </c>
      <c r="C41" t="s">
        <v>104</v>
      </c>
      <c r="D41" t="s">
        <v>105</v>
      </c>
      <c r="E41" t="s">
        <v>80</v>
      </c>
      <c r="H41" s="6">
        <v>17.84</v>
      </c>
      <c r="I41" s="6">
        <v>16.98</v>
      </c>
      <c r="L41" t="str">
        <f t="shared" si="2"/>
        <v>Yes</v>
      </c>
      <c r="M41" s="6">
        <f t="shared" si="3"/>
        <v>17.41</v>
      </c>
    </row>
    <row r="42" spans="1:13">
      <c r="A42">
        <v>539</v>
      </c>
      <c r="B42" t="s">
        <v>101</v>
      </c>
      <c r="C42" t="s">
        <v>106</v>
      </c>
      <c r="D42" t="s">
        <v>107</v>
      </c>
      <c r="E42" t="s">
        <v>80</v>
      </c>
      <c r="G42" s="6">
        <v>15.82</v>
      </c>
      <c r="J42" s="32"/>
      <c r="K42" s="32"/>
      <c r="L42" t="str">
        <f t="shared" si="2"/>
        <v>Not Eligible</v>
      </c>
      <c r="M42" s="6" t="str">
        <f t="shared" si="3"/>
        <v/>
      </c>
    </row>
    <row r="43" spans="1:13">
      <c r="A43">
        <v>540</v>
      </c>
      <c r="B43" t="s">
        <v>101</v>
      </c>
      <c r="C43" t="s">
        <v>108</v>
      </c>
      <c r="D43" t="s">
        <v>109</v>
      </c>
      <c r="E43" t="s">
        <v>80</v>
      </c>
      <c r="F43" s="6">
        <v>16.07</v>
      </c>
      <c r="G43" s="6">
        <v>15.79</v>
      </c>
      <c r="H43" s="6">
        <v>16.78</v>
      </c>
      <c r="J43" s="32"/>
      <c r="K43" s="32"/>
      <c r="L43" t="str">
        <f t="shared" si="2"/>
        <v>Yes</v>
      </c>
      <c r="M43" s="6">
        <f t="shared" si="3"/>
        <v>16.21</v>
      </c>
    </row>
    <row r="44" spans="1:13">
      <c r="A44">
        <v>541</v>
      </c>
      <c r="B44" t="s">
        <v>101</v>
      </c>
      <c r="C44" t="s">
        <v>110</v>
      </c>
      <c r="D44" t="s">
        <v>111</v>
      </c>
      <c r="E44" t="s">
        <v>80</v>
      </c>
      <c r="G44" s="6">
        <v>21.74</v>
      </c>
      <c r="H44" s="6">
        <v>22.47</v>
      </c>
      <c r="J44" s="32"/>
      <c r="K44" s="32"/>
      <c r="L44" t="str">
        <f t="shared" si="2"/>
        <v>Yes</v>
      </c>
      <c r="M44" s="6">
        <f t="shared" si="3"/>
        <v>22.11</v>
      </c>
    </row>
    <row r="45" spans="1:13">
      <c r="A45">
        <v>542</v>
      </c>
      <c r="B45" t="s">
        <v>101</v>
      </c>
      <c r="C45" t="s">
        <v>112</v>
      </c>
      <c r="D45" t="s">
        <v>113</v>
      </c>
      <c r="E45" t="s">
        <v>80</v>
      </c>
      <c r="F45" s="6">
        <v>16.34</v>
      </c>
      <c r="G45" s="6">
        <v>15.84</v>
      </c>
      <c r="H45" s="6">
        <v>16.77</v>
      </c>
      <c r="I45" s="6">
        <v>16.07</v>
      </c>
      <c r="J45" s="32"/>
      <c r="K45" s="32"/>
      <c r="L45" t="str">
        <f t="shared" si="2"/>
        <v>Yes</v>
      </c>
      <c r="M45" s="6">
        <f t="shared" si="3"/>
        <v>16.260000000000002</v>
      </c>
    </row>
    <row r="46" spans="1:13">
      <c r="A46">
        <v>543</v>
      </c>
      <c r="B46" t="s">
        <v>101</v>
      </c>
      <c r="C46" t="s">
        <v>114</v>
      </c>
      <c r="D46" t="s">
        <v>115</v>
      </c>
      <c r="E46" t="s">
        <v>80</v>
      </c>
      <c r="F46" s="6">
        <v>15.27</v>
      </c>
      <c r="G46" s="6">
        <v>14.27</v>
      </c>
      <c r="H46" s="6">
        <v>15.19</v>
      </c>
      <c r="J46" s="32"/>
      <c r="K46" s="32"/>
      <c r="L46" t="str">
        <f t="shared" si="2"/>
        <v>Yes</v>
      </c>
      <c r="M46" s="6">
        <f t="shared" si="3"/>
        <v>14.91</v>
      </c>
    </row>
    <row r="47" spans="1:13">
      <c r="A47">
        <v>544</v>
      </c>
      <c r="B47" t="s">
        <v>101</v>
      </c>
      <c r="C47" t="s">
        <v>116</v>
      </c>
      <c r="D47" t="s">
        <v>117</v>
      </c>
      <c r="E47" t="s">
        <v>80</v>
      </c>
      <c r="F47" s="6">
        <v>18.53</v>
      </c>
      <c r="G47" s="6">
        <v>18.170000000000002</v>
      </c>
      <c r="H47" s="6">
        <v>18.27</v>
      </c>
      <c r="I47" s="6">
        <v>17.690000000000001</v>
      </c>
      <c r="J47" s="32"/>
      <c r="K47" s="32"/>
      <c r="L47" t="str">
        <f t="shared" si="2"/>
        <v>Yes</v>
      </c>
      <c r="M47" s="6">
        <f t="shared" si="3"/>
        <v>18.170000000000002</v>
      </c>
    </row>
    <row r="48" spans="1:13">
      <c r="A48">
        <v>545</v>
      </c>
      <c r="B48" t="s">
        <v>101</v>
      </c>
      <c r="C48" t="s">
        <v>118</v>
      </c>
      <c r="D48" t="s">
        <v>29</v>
      </c>
      <c r="E48" t="s">
        <v>80</v>
      </c>
      <c r="G48" s="6">
        <v>15.02</v>
      </c>
      <c r="J48" s="32"/>
      <c r="K48" s="32"/>
      <c r="L48" t="str">
        <f t="shared" si="2"/>
        <v>Not Eligible</v>
      </c>
      <c r="M48" s="6" t="str">
        <f t="shared" si="3"/>
        <v/>
      </c>
    </row>
    <row r="49" spans="1:13">
      <c r="A49">
        <v>546</v>
      </c>
      <c r="B49" t="s">
        <v>101</v>
      </c>
      <c r="C49" t="s">
        <v>119</v>
      </c>
      <c r="D49" t="s">
        <v>120</v>
      </c>
      <c r="E49" t="s">
        <v>80</v>
      </c>
      <c r="F49" s="6">
        <v>17.84</v>
      </c>
      <c r="G49" s="6">
        <v>14.87</v>
      </c>
      <c r="H49" s="6">
        <v>17.07</v>
      </c>
      <c r="I49" s="6">
        <v>16.25</v>
      </c>
      <c r="J49" s="32"/>
      <c r="K49" s="32"/>
      <c r="L49" t="str">
        <f t="shared" si="2"/>
        <v>Yes</v>
      </c>
      <c r="M49" s="6">
        <f t="shared" si="3"/>
        <v>16.510000000000002</v>
      </c>
    </row>
    <row r="50" spans="1:13">
      <c r="A50">
        <v>547</v>
      </c>
      <c r="B50" t="s">
        <v>101</v>
      </c>
      <c r="C50" t="s">
        <v>121</v>
      </c>
      <c r="D50" t="s">
        <v>122</v>
      </c>
      <c r="E50" t="s">
        <v>80</v>
      </c>
      <c r="F50" s="6">
        <v>19.86</v>
      </c>
      <c r="H50" s="6">
        <v>19.260000000000002</v>
      </c>
      <c r="I50" s="6">
        <v>17.899999999999999</v>
      </c>
      <c r="L50" t="str">
        <f t="shared" si="2"/>
        <v>Yes</v>
      </c>
      <c r="M50" s="6">
        <f t="shared" si="3"/>
        <v>19.010000000000002</v>
      </c>
    </row>
    <row r="51" spans="1:13">
      <c r="A51">
        <v>548</v>
      </c>
      <c r="B51" t="s">
        <v>101</v>
      </c>
      <c r="C51" t="s">
        <v>123</v>
      </c>
      <c r="D51" t="s">
        <v>124</v>
      </c>
      <c r="E51" t="s">
        <v>80</v>
      </c>
      <c r="G51" s="6">
        <v>16.510000000000002</v>
      </c>
      <c r="H51" s="6">
        <v>17.43</v>
      </c>
      <c r="I51" s="6">
        <v>16.63</v>
      </c>
      <c r="J51" s="32"/>
      <c r="K51" s="32"/>
      <c r="L51" t="str">
        <f t="shared" si="2"/>
        <v>Yes</v>
      </c>
      <c r="M51" s="6">
        <f t="shared" si="3"/>
        <v>16.86</v>
      </c>
    </row>
    <row r="52" spans="1:13">
      <c r="A52">
        <v>549</v>
      </c>
      <c r="B52" t="s">
        <v>101</v>
      </c>
      <c r="C52" t="s">
        <v>125</v>
      </c>
      <c r="D52" t="s">
        <v>126</v>
      </c>
      <c r="E52" t="s">
        <v>80</v>
      </c>
      <c r="F52" s="6">
        <v>17.53</v>
      </c>
      <c r="G52" s="6">
        <v>17.57</v>
      </c>
      <c r="H52" s="6">
        <v>16.02</v>
      </c>
      <c r="I52" s="6">
        <v>16.03</v>
      </c>
      <c r="J52" s="32"/>
      <c r="K52" s="32"/>
      <c r="L52" t="str">
        <f t="shared" si="2"/>
        <v>Yes</v>
      </c>
      <c r="M52" s="6">
        <f t="shared" si="3"/>
        <v>16.79</v>
      </c>
    </row>
    <row r="53" spans="1:13">
      <c r="A53">
        <v>550</v>
      </c>
      <c r="B53" t="s">
        <v>127</v>
      </c>
      <c r="C53" t="s">
        <v>128</v>
      </c>
      <c r="D53" t="s">
        <v>129</v>
      </c>
      <c r="E53" t="s">
        <v>80</v>
      </c>
      <c r="G53" s="6">
        <v>17.54</v>
      </c>
      <c r="H53" s="6">
        <v>19.27</v>
      </c>
      <c r="I53" s="6">
        <v>19.440000000000001</v>
      </c>
      <c r="J53" s="32"/>
      <c r="K53" s="32"/>
      <c r="L53" t="str">
        <f t="shared" si="2"/>
        <v>Yes</v>
      </c>
      <c r="M53" s="6">
        <f t="shared" si="3"/>
        <v>18.75</v>
      </c>
    </row>
    <row r="54" spans="1:13">
      <c r="A54">
        <v>551</v>
      </c>
      <c r="B54" t="s">
        <v>127</v>
      </c>
      <c r="C54" t="s">
        <v>130</v>
      </c>
      <c r="D54" t="s">
        <v>131</v>
      </c>
      <c r="E54" t="s">
        <v>80</v>
      </c>
      <c r="F54" s="6">
        <v>15.96</v>
      </c>
      <c r="L54" t="str">
        <f t="shared" si="2"/>
        <v>Not Eligible</v>
      </c>
      <c r="M54" s="6" t="str">
        <f t="shared" si="3"/>
        <v/>
      </c>
    </row>
    <row r="55" spans="1:13">
      <c r="A55">
        <v>552</v>
      </c>
      <c r="B55" t="s">
        <v>127</v>
      </c>
      <c r="C55" t="s">
        <v>132</v>
      </c>
      <c r="D55" t="s">
        <v>133</v>
      </c>
      <c r="E55" t="s">
        <v>80</v>
      </c>
      <c r="F55" s="6">
        <v>18.07</v>
      </c>
      <c r="G55" s="6">
        <v>16.66</v>
      </c>
      <c r="H55" s="6">
        <v>16.96</v>
      </c>
      <c r="J55" s="32"/>
      <c r="K55" s="32"/>
      <c r="L55" t="str">
        <f t="shared" si="2"/>
        <v>Yes</v>
      </c>
      <c r="M55" s="6">
        <f t="shared" si="3"/>
        <v>17.23</v>
      </c>
    </row>
    <row r="56" spans="1:13">
      <c r="A56">
        <v>553</v>
      </c>
      <c r="B56" t="s">
        <v>127</v>
      </c>
      <c r="C56" t="s">
        <v>125</v>
      </c>
      <c r="D56" t="s">
        <v>134</v>
      </c>
      <c r="E56" t="s">
        <v>80</v>
      </c>
      <c r="L56" t="str">
        <f t="shared" si="2"/>
        <v>Not Eligible</v>
      </c>
      <c r="M56" s="6" t="str">
        <f t="shared" si="3"/>
        <v/>
      </c>
    </row>
    <row r="57" spans="1:13">
      <c r="A57">
        <v>554</v>
      </c>
      <c r="B57" t="s">
        <v>127</v>
      </c>
      <c r="C57" t="s">
        <v>135</v>
      </c>
      <c r="D57" t="s">
        <v>136</v>
      </c>
      <c r="E57" t="s">
        <v>80</v>
      </c>
      <c r="G57" s="6">
        <v>17.5</v>
      </c>
      <c r="J57" s="32"/>
      <c r="K57" s="32"/>
      <c r="L57" t="str">
        <f t="shared" si="2"/>
        <v>Not Eligible</v>
      </c>
      <c r="M57" s="6" t="str">
        <f t="shared" si="3"/>
        <v/>
      </c>
    </row>
    <row r="58" spans="1:13">
      <c r="A58">
        <v>555</v>
      </c>
      <c r="B58" t="s">
        <v>127</v>
      </c>
      <c r="C58" t="s">
        <v>137</v>
      </c>
      <c r="D58" t="s">
        <v>138</v>
      </c>
      <c r="E58" t="s">
        <v>80</v>
      </c>
      <c r="F58" s="6">
        <v>20.83</v>
      </c>
      <c r="G58" s="6">
        <v>19.27</v>
      </c>
      <c r="H58" s="6">
        <v>19.91</v>
      </c>
      <c r="J58" s="32"/>
      <c r="K58" s="32"/>
      <c r="L58" t="str">
        <f t="shared" si="2"/>
        <v>Yes</v>
      </c>
      <c r="M58" s="6">
        <f t="shared" si="3"/>
        <v>20</v>
      </c>
    </row>
    <row r="59" spans="1:13">
      <c r="A59">
        <v>556</v>
      </c>
      <c r="B59" t="s">
        <v>127</v>
      </c>
      <c r="C59" t="s">
        <v>139</v>
      </c>
      <c r="D59" t="s">
        <v>140</v>
      </c>
      <c r="E59" t="s">
        <v>80</v>
      </c>
      <c r="G59" s="6">
        <v>15.77</v>
      </c>
      <c r="J59" s="32"/>
      <c r="K59" s="32"/>
      <c r="L59" t="str">
        <f t="shared" si="2"/>
        <v>Not Eligible</v>
      </c>
      <c r="M59" s="6" t="str">
        <f t="shared" si="3"/>
        <v/>
      </c>
    </row>
    <row r="60" spans="1:13">
      <c r="A60">
        <v>557</v>
      </c>
      <c r="B60" t="s">
        <v>127</v>
      </c>
      <c r="C60" t="s">
        <v>141</v>
      </c>
      <c r="D60" t="s">
        <v>142</v>
      </c>
      <c r="E60" t="s">
        <v>80</v>
      </c>
      <c r="L60" t="str">
        <f t="shared" si="2"/>
        <v>Not Eligible</v>
      </c>
      <c r="M60" s="6" t="str">
        <f t="shared" si="3"/>
        <v/>
      </c>
    </row>
    <row r="61" spans="1:13">
      <c r="A61">
        <v>558</v>
      </c>
      <c r="B61" t="s">
        <v>127</v>
      </c>
      <c r="C61" t="s">
        <v>143</v>
      </c>
      <c r="D61" t="s">
        <v>144</v>
      </c>
      <c r="E61" t="s">
        <v>80</v>
      </c>
      <c r="F61" s="6">
        <v>18</v>
      </c>
      <c r="H61" s="6">
        <v>17.649999999999999</v>
      </c>
      <c r="L61" t="str">
        <f t="shared" si="2"/>
        <v>Yes</v>
      </c>
      <c r="M61" s="6">
        <f t="shared" si="3"/>
        <v>17.829999999999998</v>
      </c>
    </row>
    <row r="62" spans="1:13">
      <c r="A62">
        <v>559</v>
      </c>
      <c r="B62" t="s">
        <v>127</v>
      </c>
      <c r="C62" t="s">
        <v>132</v>
      </c>
      <c r="D62" t="s">
        <v>145</v>
      </c>
      <c r="E62" t="s">
        <v>80</v>
      </c>
      <c r="F62" s="6">
        <v>20.03</v>
      </c>
      <c r="G62" s="6">
        <v>20.350000000000001</v>
      </c>
      <c r="H62" s="6">
        <v>21.06</v>
      </c>
      <c r="I62" s="6">
        <v>22.03</v>
      </c>
      <c r="J62" s="32"/>
      <c r="K62" s="32"/>
      <c r="L62" t="str">
        <f t="shared" si="2"/>
        <v>Yes</v>
      </c>
      <c r="M62" s="6">
        <f t="shared" si="3"/>
        <v>20.87</v>
      </c>
    </row>
    <row r="63" spans="1:13">
      <c r="A63">
        <v>560</v>
      </c>
      <c r="B63" t="s">
        <v>127</v>
      </c>
      <c r="C63" t="s">
        <v>146</v>
      </c>
      <c r="D63" t="s">
        <v>147</v>
      </c>
      <c r="E63" t="s">
        <v>80</v>
      </c>
      <c r="F63" s="6">
        <v>15.6</v>
      </c>
      <c r="L63" t="str">
        <f t="shared" si="2"/>
        <v>Not Eligible</v>
      </c>
      <c r="M63" s="6" t="str">
        <f t="shared" si="3"/>
        <v/>
      </c>
    </row>
    <row r="64" spans="1:13">
      <c r="A64">
        <v>561</v>
      </c>
      <c r="B64" t="s">
        <v>127</v>
      </c>
      <c r="C64" t="s">
        <v>148</v>
      </c>
      <c r="D64" t="s">
        <v>60</v>
      </c>
      <c r="E64" t="s">
        <v>80</v>
      </c>
      <c r="F64" s="6">
        <v>21.59</v>
      </c>
      <c r="G64" s="6">
        <v>21.65</v>
      </c>
      <c r="H64" s="6">
        <v>20.77</v>
      </c>
      <c r="I64" s="6">
        <v>20.7</v>
      </c>
      <c r="J64" s="32"/>
      <c r="K64" s="32"/>
      <c r="L64" t="str">
        <f t="shared" si="2"/>
        <v>Yes</v>
      </c>
      <c r="M64" s="6">
        <f t="shared" si="3"/>
        <v>21.18</v>
      </c>
    </row>
    <row r="65" spans="1:13">
      <c r="A65">
        <v>562</v>
      </c>
      <c r="B65" t="s">
        <v>127</v>
      </c>
      <c r="C65" t="s">
        <v>149</v>
      </c>
      <c r="D65" t="s">
        <v>150</v>
      </c>
      <c r="E65" t="s">
        <v>80</v>
      </c>
      <c r="G65" s="6">
        <v>16.63</v>
      </c>
      <c r="J65" s="32"/>
      <c r="K65" s="32"/>
      <c r="L65" t="str">
        <f t="shared" si="2"/>
        <v>Not Eligible</v>
      </c>
      <c r="M65" s="6" t="str">
        <f t="shared" si="3"/>
        <v/>
      </c>
    </row>
    <row r="66" spans="1:13">
      <c r="A66">
        <v>563</v>
      </c>
      <c r="B66" t="s">
        <v>151</v>
      </c>
      <c r="C66" t="s">
        <v>152</v>
      </c>
      <c r="D66" t="s">
        <v>153</v>
      </c>
      <c r="E66" t="s">
        <v>80</v>
      </c>
      <c r="F66" s="6">
        <v>16.47</v>
      </c>
      <c r="L66" t="str">
        <f t="shared" si="2"/>
        <v>Not Eligible</v>
      </c>
      <c r="M66" s="6" t="str">
        <f t="shared" si="3"/>
        <v/>
      </c>
    </row>
    <row r="67" spans="1:13">
      <c r="A67">
        <v>564</v>
      </c>
      <c r="B67" t="s">
        <v>151</v>
      </c>
      <c r="C67" t="s">
        <v>154</v>
      </c>
      <c r="D67" t="s">
        <v>155</v>
      </c>
      <c r="E67" t="s">
        <v>80</v>
      </c>
      <c r="G67" s="6">
        <v>15.87</v>
      </c>
      <c r="J67" s="32"/>
      <c r="K67" s="32"/>
      <c r="L67" t="str">
        <f t="shared" ref="L67:L77" si="4">IF(COUNT(F67:I67)&gt;1,"Yes","Not Eligible")</f>
        <v>Not Eligible</v>
      </c>
      <c r="M67" s="6" t="str">
        <f t="shared" ref="M67:M98" si="5">IF(L67="Yes",ROUND(AVERAGE(F67:I67),2),"")</f>
        <v/>
      </c>
    </row>
    <row r="68" spans="1:13">
      <c r="A68">
        <v>565</v>
      </c>
      <c r="B68" t="s">
        <v>151</v>
      </c>
      <c r="C68" t="s">
        <v>81</v>
      </c>
      <c r="D68" t="s">
        <v>156</v>
      </c>
      <c r="E68" t="s">
        <v>80</v>
      </c>
      <c r="L68" t="str">
        <f t="shared" si="4"/>
        <v>Not Eligible</v>
      </c>
      <c r="M68" s="6" t="str">
        <f t="shared" si="5"/>
        <v/>
      </c>
    </row>
    <row r="69" spans="1:13">
      <c r="A69">
        <v>566</v>
      </c>
      <c r="B69" t="s">
        <v>151</v>
      </c>
      <c r="C69" t="s">
        <v>157</v>
      </c>
      <c r="D69" t="s">
        <v>158</v>
      </c>
      <c r="E69" t="s">
        <v>80</v>
      </c>
      <c r="F69" s="6">
        <v>17.14</v>
      </c>
      <c r="G69" s="6">
        <v>15.84</v>
      </c>
      <c r="H69" s="6">
        <v>16.43</v>
      </c>
      <c r="I69" s="6">
        <v>16.100000000000001</v>
      </c>
      <c r="J69" s="32"/>
      <c r="K69" s="32"/>
      <c r="L69" t="str">
        <f t="shared" si="4"/>
        <v>Yes</v>
      </c>
      <c r="M69" s="6">
        <f t="shared" si="5"/>
        <v>16.38</v>
      </c>
    </row>
    <row r="70" spans="1:13">
      <c r="A70">
        <v>567</v>
      </c>
      <c r="B70" t="s">
        <v>151</v>
      </c>
      <c r="C70" t="s">
        <v>159</v>
      </c>
      <c r="D70" t="s">
        <v>160</v>
      </c>
      <c r="E70" t="s">
        <v>80</v>
      </c>
      <c r="L70" t="str">
        <f t="shared" si="4"/>
        <v>Not Eligible</v>
      </c>
      <c r="M70" s="6" t="str">
        <f t="shared" si="5"/>
        <v/>
      </c>
    </row>
    <row r="71" spans="1:13">
      <c r="A71">
        <v>568</v>
      </c>
      <c r="B71" t="s">
        <v>151</v>
      </c>
      <c r="C71" t="s">
        <v>85</v>
      </c>
      <c r="D71" t="s">
        <v>161</v>
      </c>
      <c r="E71" t="s">
        <v>80</v>
      </c>
      <c r="G71" s="6">
        <v>14.96</v>
      </c>
      <c r="H71" s="6">
        <v>15.19</v>
      </c>
      <c r="J71" s="32"/>
      <c r="K71" s="32"/>
      <c r="L71" t="str">
        <f t="shared" si="4"/>
        <v>Yes</v>
      </c>
      <c r="M71" s="6">
        <f t="shared" si="5"/>
        <v>15.08</v>
      </c>
    </row>
    <row r="72" spans="1:13">
      <c r="A72">
        <v>569</v>
      </c>
      <c r="B72" t="s">
        <v>151</v>
      </c>
      <c r="C72" t="s">
        <v>162</v>
      </c>
      <c r="D72" t="s">
        <v>163</v>
      </c>
      <c r="E72" t="s">
        <v>80</v>
      </c>
      <c r="F72" s="6">
        <v>16.82</v>
      </c>
      <c r="G72" s="6">
        <v>15.96</v>
      </c>
      <c r="J72" s="32"/>
      <c r="K72" s="32"/>
      <c r="L72" t="str">
        <f t="shared" si="4"/>
        <v>Yes</v>
      </c>
      <c r="M72" s="6">
        <f t="shared" si="5"/>
        <v>16.39</v>
      </c>
    </row>
    <row r="73" spans="1:13">
      <c r="A73">
        <v>570</v>
      </c>
      <c r="B73" t="s">
        <v>151</v>
      </c>
      <c r="C73" t="s">
        <v>164</v>
      </c>
      <c r="D73" t="s">
        <v>109</v>
      </c>
      <c r="E73" t="s">
        <v>80</v>
      </c>
      <c r="F73" s="6">
        <v>16.09</v>
      </c>
      <c r="G73" s="6">
        <v>15.18</v>
      </c>
      <c r="H73" s="6">
        <v>15.69</v>
      </c>
      <c r="I73" s="6">
        <v>15.28</v>
      </c>
      <c r="J73" s="32"/>
      <c r="K73" s="32"/>
      <c r="L73" t="str">
        <f t="shared" si="4"/>
        <v>Yes</v>
      </c>
      <c r="M73" s="6">
        <f t="shared" si="5"/>
        <v>15.56</v>
      </c>
    </row>
    <row r="74" spans="1:13">
      <c r="A74">
        <v>571</v>
      </c>
      <c r="B74" t="s">
        <v>151</v>
      </c>
      <c r="C74" t="s">
        <v>165</v>
      </c>
      <c r="D74" t="s">
        <v>166</v>
      </c>
      <c r="E74" t="s">
        <v>80</v>
      </c>
      <c r="F74" s="6">
        <v>18.72</v>
      </c>
      <c r="G74" s="6">
        <v>16.600000000000001</v>
      </c>
      <c r="H74" s="6">
        <v>17.53</v>
      </c>
      <c r="J74" s="32"/>
      <c r="K74" s="32"/>
      <c r="L74" t="str">
        <f t="shared" si="4"/>
        <v>Yes</v>
      </c>
      <c r="M74" s="6">
        <f t="shared" si="5"/>
        <v>17.62</v>
      </c>
    </row>
    <row r="75" spans="1:13">
      <c r="A75">
        <v>572</v>
      </c>
      <c r="B75" t="s">
        <v>151</v>
      </c>
      <c r="C75" t="s">
        <v>167</v>
      </c>
      <c r="D75" t="s">
        <v>168</v>
      </c>
      <c r="E75" t="s">
        <v>80</v>
      </c>
      <c r="F75" s="6">
        <v>16.559999999999999</v>
      </c>
      <c r="G75" s="6">
        <v>16.14</v>
      </c>
      <c r="I75" s="6">
        <v>15.9</v>
      </c>
      <c r="J75" s="32"/>
      <c r="K75" s="32"/>
      <c r="L75" t="str">
        <f t="shared" si="4"/>
        <v>Yes</v>
      </c>
      <c r="M75" s="6">
        <f t="shared" si="5"/>
        <v>16.2</v>
      </c>
    </row>
    <row r="76" spans="1:13">
      <c r="A76">
        <v>573</v>
      </c>
      <c r="B76" t="s">
        <v>151</v>
      </c>
      <c r="C76" t="s">
        <v>169</v>
      </c>
      <c r="D76" t="s">
        <v>170</v>
      </c>
      <c r="E76" t="s">
        <v>80</v>
      </c>
      <c r="F76" s="6">
        <v>17.16</v>
      </c>
      <c r="L76" t="str">
        <f t="shared" si="4"/>
        <v>Not Eligible</v>
      </c>
      <c r="M76" s="6" t="str">
        <f t="shared" si="5"/>
        <v/>
      </c>
    </row>
    <row r="77" spans="1:13">
      <c r="A77">
        <v>574</v>
      </c>
      <c r="B77" t="s">
        <v>151</v>
      </c>
      <c r="C77" t="s">
        <v>171</v>
      </c>
      <c r="D77" t="s">
        <v>172</v>
      </c>
      <c r="E77" t="s">
        <v>80</v>
      </c>
      <c r="F77" s="6">
        <v>18.93</v>
      </c>
      <c r="I77" s="6">
        <v>23.62</v>
      </c>
      <c r="L77" t="str">
        <f t="shared" si="4"/>
        <v>Yes</v>
      </c>
      <c r="M77" s="6">
        <f t="shared" si="5"/>
        <v>21.28</v>
      </c>
    </row>
  </sheetData>
  <autoFilter ref="A2:M77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7"/>
  <sheetViews>
    <sheetView workbookViewId="0">
      <pane xSplit="5" ySplit="2" topLeftCell="F3" activePane="bottomRight" state="frozen"/>
      <selection sqref="A1:XFD2"/>
      <selection pane="topRight" sqref="A1:XFD2"/>
      <selection pane="bottomLeft" sqref="A1:XFD2"/>
      <selection pane="bottomRight" activeCell="F21" sqref="F21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5" width="9.85546875" bestFit="1" customWidth="1"/>
    <col min="6" max="7" width="16.140625" bestFit="1" customWidth="1"/>
    <col min="8" max="8" width="20" bestFit="1" customWidth="1"/>
    <col min="9" max="9" width="18.5703125" bestFit="1" customWidth="1"/>
    <col min="10" max="10" width="7.140625" style="9" customWidth="1"/>
    <col min="11" max="11" width="7.42578125" style="9" customWidth="1"/>
    <col min="12" max="12" width="11.28515625" bestFit="1" customWidth="1"/>
  </cols>
  <sheetData>
    <row r="1" spans="1:13" ht="15.75" thickBot="1">
      <c r="F1" s="25" t="s">
        <v>213</v>
      </c>
      <c r="G1" s="26" t="s">
        <v>216</v>
      </c>
      <c r="H1" s="26" t="s">
        <v>217</v>
      </c>
      <c r="I1" s="26" t="s">
        <v>218</v>
      </c>
      <c r="J1" s="31"/>
      <c r="K1" s="31"/>
    </row>
    <row r="2" spans="1:13" ht="15.75" thickBo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8</v>
      </c>
      <c r="G2" s="18" t="s">
        <v>8</v>
      </c>
      <c r="H2" s="35" t="s">
        <v>8</v>
      </c>
      <c r="I2" s="18" t="s">
        <v>8</v>
      </c>
      <c r="L2" s="28" t="s">
        <v>219</v>
      </c>
      <c r="M2" s="28" t="s">
        <v>220</v>
      </c>
    </row>
    <row r="3" spans="1:13">
      <c r="A3">
        <v>500</v>
      </c>
      <c r="B3" t="s">
        <v>17</v>
      </c>
      <c r="C3" t="s">
        <v>18</v>
      </c>
      <c r="D3" t="s">
        <v>19</v>
      </c>
      <c r="E3" t="s">
        <v>20</v>
      </c>
      <c r="F3">
        <v>34.96</v>
      </c>
      <c r="I3" s="6">
        <v>35.340000000000003</v>
      </c>
      <c r="J3" s="32"/>
      <c r="K3" s="32"/>
      <c r="L3" t="str">
        <f t="shared" ref="L3:L34" si="0">IF(COUNT(F3:I3)&gt;1,"Yes","Not Eligible")</f>
        <v>Yes</v>
      </c>
      <c r="M3" s="6">
        <f t="shared" ref="M3:M34" si="1">IF(L3="Yes",ROUND(AVERAGE(F3:I3),2),"")</f>
        <v>35.15</v>
      </c>
    </row>
    <row r="4" spans="1:13">
      <c r="A4">
        <v>501</v>
      </c>
      <c r="B4" t="s">
        <v>17</v>
      </c>
      <c r="C4" t="s">
        <v>22</v>
      </c>
      <c r="D4" t="s">
        <v>23</v>
      </c>
      <c r="E4" t="s">
        <v>20</v>
      </c>
      <c r="H4" s="6">
        <v>35.21</v>
      </c>
      <c r="I4" s="6">
        <v>36.89</v>
      </c>
      <c r="L4" t="str">
        <f t="shared" si="0"/>
        <v>Yes</v>
      </c>
      <c r="M4" s="6">
        <f t="shared" si="1"/>
        <v>36.049999999999997</v>
      </c>
    </row>
    <row r="5" spans="1:13">
      <c r="A5">
        <v>502</v>
      </c>
      <c r="B5" t="s">
        <v>17</v>
      </c>
      <c r="C5" t="s">
        <v>24</v>
      </c>
      <c r="D5" t="s">
        <v>25</v>
      </c>
      <c r="E5" t="s">
        <v>20</v>
      </c>
      <c r="J5" s="32"/>
      <c r="K5" s="32"/>
      <c r="L5" t="str">
        <f t="shared" si="0"/>
        <v>Not Eligible</v>
      </c>
      <c r="M5" s="6" t="str">
        <f t="shared" si="1"/>
        <v/>
      </c>
    </row>
    <row r="6" spans="1:13">
      <c r="A6">
        <v>503</v>
      </c>
      <c r="B6" t="s">
        <v>17</v>
      </c>
      <c r="C6" t="s">
        <v>26</v>
      </c>
      <c r="D6" t="s">
        <v>27</v>
      </c>
      <c r="E6" t="s">
        <v>20</v>
      </c>
      <c r="F6">
        <v>42.99</v>
      </c>
      <c r="G6" s="6">
        <v>39.46</v>
      </c>
      <c r="I6" s="6">
        <v>36</v>
      </c>
      <c r="J6" s="32"/>
      <c r="K6" s="32"/>
      <c r="L6" t="str">
        <f t="shared" si="0"/>
        <v>Yes</v>
      </c>
      <c r="M6" s="6">
        <f t="shared" si="1"/>
        <v>39.479999999999997</v>
      </c>
    </row>
    <row r="7" spans="1:13">
      <c r="A7">
        <v>504</v>
      </c>
      <c r="B7" t="s">
        <v>17</v>
      </c>
      <c r="C7" t="s">
        <v>28</v>
      </c>
      <c r="D7" t="s">
        <v>29</v>
      </c>
      <c r="E7" t="s">
        <v>20</v>
      </c>
      <c r="G7" s="6">
        <v>35.96</v>
      </c>
      <c r="I7" s="6">
        <v>37.950000000000003</v>
      </c>
      <c r="J7" s="32"/>
      <c r="K7" s="32"/>
      <c r="L7" t="str">
        <f t="shared" si="0"/>
        <v>Yes</v>
      </c>
      <c r="M7" s="6">
        <f t="shared" si="1"/>
        <v>36.96</v>
      </c>
    </row>
    <row r="8" spans="1:13">
      <c r="A8">
        <v>505</v>
      </c>
      <c r="B8" t="s">
        <v>17</v>
      </c>
      <c r="C8" t="s">
        <v>30</v>
      </c>
      <c r="D8" t="s">
        <v>31</v>
      </c>
      <c r="E8" t="s">
        <v>20</v>
      </c>
      <c r="F8">
        <v>35.049999999999997</v>
      </c>
      <c r="G8" s="6">
        <v>32.71</v>
      </c>
      <c r="J8" s="32"/>
      <c r="K8" s="32"/>
      <c r="L8" t="str">
        <f t="shared" si="0"/>
        <v>Yes</v>
      </c>
      <c r="M8" s="6">
        <f t="shared" si="1"/>
        <v>33.880000000000003</v>
      </c>
    </row>
    <row r="9" spans="1:13">
      <c r="A9">
        <v>506</v>
      </c>
      <c r="B9" t="s">
        <v>17</v>
      </c>
      <c r="C9" t="s">
        <v>32</v>
      </c>
      <c r="D9" t="s">
        <v>33</v>
      </c>
      <c r="E9" t="s">
        <v>20</v>
      </c>
      <c r="F9">
        <v>34.840000000000003</v>
      </c>
      <c r="J9" s="32"/>
      <c r="K9" s="32"/>
      <c r="L9" t="str">
        <f t="shared" si="0"/>
        <v>Not Eligible</v>
      </c>
      <c r="M9" s="6" t="str">
        <f t="shared" si="1"/>
        <v/>
      </c>
    </row>
    <row r="10" spans="1:13">
      <c r="A10">
        <v>507</v>
      </c>
      <c r="B10" t="s">
        <v>17</v>
      </c>
      <c r="C10" t="s">
        <v>35</v>
      </c>
      <c r="D10" t="s">
        <v>36</v>
      </c>
      <c r="E10" t="s">
        <v>20</v>
      </c>
      <c r="F10">
        <v>36.65</v>
      </c>
      <c r="H10" s="6">
        <v>35.79</v>
      </c>
      <c r="I10" s="6">
        <v>37.06</v>
      </c>
      <c r="J10" s="32"/>
      <c r="K10" s="32"/>
      <c r="L10" t="str">
        <f t="shared" si="0"/>
        <v>Yes</v>
      </c>
      <c r="M10" s="6">
        <f t="shared" si="1"/>
        <v>36.5</v>
      </c>
    </row>
    <row r="11" spans="1:13">
      <c r="A11">
        <v>508</v>
      </c>
      <c r="B11" t="s">
        <v>38</v>
      </c>
      <c r="C11" t="s">
        <v>39</v>
      </c>
      <c r="D11" t="s">
        <v>40</v>
      </c>
      <c r="E11" t="s">
        <v>20</v>
      </c>
      <c r="F11">
        <v>43.88</v>
      </c>
      <c r="G11" s="6">
        <v>39.590000000000003</v>
      </c>
      <c r="H11" s="6">
        <v>41.27</v>
      </c>
      <c r="I11" s="6">
        <v>42.38</v>
      </c>
      <c r="J11" s="32"/>
      <c r="K11" s="32"/>
      <c r="L11" t="str">
        <f t="shared" si="0"/>
        <v>Yes</v>
      </c>
      <c r="M11" s="6">
        <f t="shared" si="1"/>
        <v>41.78</v>
      </c>
    </row>
    <row r="12" spans="1:13">
      <c r="A12">
        <v>509</v>
      </c>
      <c r="B12" t="s">
        <v>38</v>
      </c>
      <c r="C12" t="s">
        <v>41</v>
      </c>
      <c r="D12" t="s">
        <v>42</v>
      </c>
      <c r="E12" t="s">
        <v>20</v>
      </c>
      <c r="H12" s="6">
        <v>38.340000000000003</v>
      </c>
      <c r="I12" s="6">
        <v>41.5</v>
      </c>
      <c r="J12" s="32"/>
      <c r="K12" s="32"/>
      <c r="L12" t="str">
        <f t="shared" si="0"/>
        <v>Yes</v>
      </c>
      <c r="M12" s="6">
        <f t="shared" si="1"/>
        <v>39.92</v>
      </c>
    </row>
    <row r="13" spans="1:13">
      <c r="A13">
        <v>510</v>
      </c>
      <c r="B13" t="s">
        <v>38</v>
      </c>
      <c r="C13" t="s">
        <v>43</v>
      </c>
      <c r="D13" t="s">
        <v>44</v>
      </c>
      <c r="E13" t="s">
        <v>20</v>
      </c>
      <c r="F13">
        <v>41.07</v>
      </c>
      <c r="H13" s="6">
        <v>37.31</v>
      </c>
      <c r="L13" t="str">
        <f t="shared" si="0"/>
        <v>Yes</v>
      </c>
      <c r="M13" s="6">
        <f t="shared" si="1"/>
        <v>39.19</v>
      </c>
    </row>
    <row r="14" spans="1:13">
      <c r="A14">
        <v>511</v>
      </c>
      <c r="B14" t="s">
        <v>38</v>
      </c>
      <c r="C14" t="s">
        <v>45</v>
      </c>
      <c r="D14" t="s">
        <v>46</v>
      </c>
      <c r="E14" t="s">
        <v>20</v>
      </c>
      <c r="F14">
        <v>48.22</v>
      </c>
      <c r="H14" s="6">
        <v>48.15</v>
      </c>
      <c r="I14" s="6">
        <v>48.34</v>
      </c>
      <c r="L14" t="str">
        <f t="shared" si="0"/>
        <v>Yes</v>
      </c>
      <c r="M14" s="6">
        <f t="shared" si="1"/>
        <v>48.24</v>
      </c>
    </row>
    <row r="15" spans="1:13">
      <c r="A15">
        <v>512</v>
      </c>
      <c r="B15" t="s">
        <v>38</v>
      </c>
      <c r="C15" t="s">
        <v>47</v>
      </c>
      <c r="D15" t="s">
        <v>48</v>
      </c>
      <c r="E15" t="s">
        <v>20</v>
      </c>
      <c r="F15">
        <v>35.380000000000003</v>
      </c>
      <c r="G15" s="6">
        <v>35.78</v>
      </c>
      <c r="H15" s="6">
        <v>35.76</v>
      </c>
      <c r="I15" s="6">
        <v>35.06</v>
      </c>
      <c r="J15" s="32"/>
      <c r="K15" s="32"/>
      <c r="L15" t="str">
        <f t="shared" si="0"/>
        <v>Yes</v>
      </c>
      <c r="M15" s="6">
        <f t="shared" si="1"/>
        <v>35.5</v>
      </c>
    </row>
    <row r="16" spans="1:13">
      <c r="A16">
        <v>513</v>
      </c>
      <c r="B16" t="s">
        <v>38</v>
      </c>
      <c r="C16" t="s">
        <v>50</v>
      </c>
      <c r="D16" t="s">
        <v>51</v>
      </c>
      <c r="E16" t="s">
        <v>20</v>
      </c>
      <c r="F16">
        <v>40.82</v>
      </c>
      <c r="H16" s="6">
        <v>36.200000000000003</v>
      </c>
      <c r="I16" s="6">
        <v>41.19</v>
      </c>
      <c r="L16" t="str">
        <f t="shared" si="0"/>
        <v>Yes</v>
      </c>
      <c r="M16" s="6">
        <f t="shared" si="1"/>
        <v>39.4</v>
      </c>
    </row>
    <row r="17" spans="1:13">
      <c r="A17">
        <v>514</v>
      </c>
      <c r="B17" t="s">
        <v>38</v>
      </c>
      <c r="C17" t="s">
        <v>53</v>
      </c>
      <c r="D17" t="s">
        <v>54</v>
      </c>
      <c r="E17" t="s">
        <v>20</v>
      </c>
      <c r="F17">
        <v>39.409999999999997</v>
      </c>
      <c r="G17" s="6">
        <v>38.25</v>
      </c>
      <c r="H17" s="6">
        <v>40.44</v>
      </c>
      <c r="I17" s="6">
        <v>41.88</v>
      </c>
      <c r="J17" s="32"/>
      <c r="K17" s="32"/>
      <c r="L17" t="str">
        <f t="shared" si="0"/>
        <v>Yes</v>
      </c>
      <c r="M17" s="6">
        <f t="shared" si="1"/>
        <v>40</v>
      </c>
    </row>
    <row r="18" spans="1:13">
      <c r="A18">
        <v>515</v>
      </c>
      <c r="B18" t="s">
        <v>38</v>
      </c>
      <c r="C18" t="s">
        <v>56</v>
      </c>
      <c r="D18" t="s">
        <v>57</v>
      </c>
      <c r="E18" t="s">
        <v>20</v>
      </c>
      <c r="F18">
        <v>35.65</v>
      </c>
      <c r="I18" s="6">
        <v>38.51</v>
      </c>
      <c r="L18" t="str">
        <f t="shared" si="0"/>
        <v>Yes</v>
      </c>
      <c r="M18" s="6">
        <f t="shared" si="1"/>
        <v>37.08</v>
      </c>
    </row>
    <row r="19" spans="1:13">
      <c r="A19">
        <v>516</v>
      </c>
      <c r="B19" t="s">
        <v>38</v>
      </c>
      <c r="C19" t="s">
        <v>58</v>
      </c>
      <c r="D19" t="s">
        <v>59</v>
      </c>
      <c r="E19" t="s">
        <v>20</v>
      </c>
      <c r="H19" s="6">
        <v>37.340000000000003</v>
      </c>
      <c r="I19" s="6">
        <v>36.700000000000003</v>
      </c>
      <c r="L19" t="str">
        <f t="shared" si="0"/>
        <v>Yes</v>
      </c>
      <c r="M19" s="6">
        <f t="shared" si="1"/>
        <v>37.020000000000003</v>
      </c>
    </row>
    <row r="20" spans="1:13">
      <c r="A20">
        <v>517</v>
      </c>
      <c r="B20" t="s">
        <v>38</v>
      </c>
      <c r="C20" t="s">
        <v>30</v>
      </c>
      <c r="D20" t="s">
        <v>60</v>
      </c>
      <c r="E20" t="s">
        <v>20</v>
      </c>
      <c r="F20">
        <v>42.89</v>
      </c>
      <c r="H20" s="6">
        <v>42.45</v>
      </c>
      <c r="I20" s="6">
        <v>42.72</v>
      </c>
      <c r="J20" s="32"/>
      <c r="K20" s="32"/>
      <c r="L20" t="str">
        <f t="shared" si="0"/>
        <v>Yes</v>
      </c>
      <c r="M20" s="6">
        <f t="shared" si="1"/>
        <v>42.69</v>
      </c>
    </row>
    <row r="21" spans="1:13">
      <c r="A21">
        <v>518</v>
      </c>
      <c r="B21" t="s">
        <v>61</v>
      </c>
      <c r="C21" t="s">
        <v>62</v>
      </c>
      <c r="D21" t="s">
        <v>63</v>
      </c>
      <c r="E21" t="s">
        <v>20</v>
      </c>
      <c r="F21">
        <v>35.26</v>
      </c>
      <c r="I21" s="6">
        <v>35.25</v>
      </c>
      <c r="L21" t="str">
        <f t="shared" si="0"/>
        <v>Yes</v>
      </c>
      <c r="M21" s="6">
        <f t="shared" si="1"/>
        <v>35.26</v>
      </c>
    </row>
    <row r="22" spans="1:13">
      <c r="A22">
        <v>519</v>
      </c>
      <c r="B22" t="s">
        <v>61</v>
      </c>
      <c r="C22" t="s">
        <v>64</v>
      </c>
      <c r="D22" t="s">
        <v>65</v>
      </c>
      <c r="E22" t="s">
        <v>20</v>
      </c>
      <c r="F22">
        <v>35.94</v>
      </c>
      <c r="J22" s="32"/>
      <c r="K22" s="32"/>
      <c r="L22" t="str">
        <f t="shared" si="0"/>
        <v>Not Eligible</v>
      </c>
      <c r="M22" s="6" t="str">
        <f t="shared" si="1"/>
        <v/>
      </c>
    </row>
    <row r="23" spans="1:13">
      <c r="A23">
        <v>520</v>
      </c>
      <c r="B23" t="s">
        <v>61</v>
      </c>
      <c r="C23" t="s">
        <v>66</v>
      </c>
      <c r="D23" t="s">
        <v>67</v>
      </c>
      <c r="E23" t="s">
        <v>20</v>
      </c>
      <c r="F23">
        <v>40.78</v>
      </c>
      <c r="G23" s="6">
        <v>44.82</v>
      </c>
      <c r="I23" s="6">
        <v>42.17</v>
      </c>
      <c r="L23" t="str">
        <f t="shared" si="0"/>
        <v>Yes</v>
      </c>
      <c r="M23" s="6">
        <f t="shared" si="1"/>
        <v>42.59</v>
      </c>
    </row>
    <row r="24" spans="1:13">
      <c r="A24">
        <v>521</v>
      </c>
      <c r="B24" t="s">
        <v>61</v>
      </c>
      <c r="C24" t="s">
        <v>68</v>
      </c>
      <c r="D24" t="s">
        <v>69</v>
      </c>
      <c r="E24" t="s">
        <v>20</v>
      </c>
      <c r="G24" s="6">
        <v>33.71</v>
      </c>
      <c r="J24" s="32"/>
      <c r="K24" s="32"/>
      <c r="L24" t="str">
        <f t="shared" si="0"/>
        <v>Not Eligible</v>
      </c>
      <c r="M24" s="6" t="str">
        <f t="shared" si="1"/>
        <v/>
      </c>
    </row>
    <row r="25" spans="1:13">
      <c r="A25">
        <v>522</v>
      </c>
      <c r="B25" t="s">
        <v>61</v>
      </c>
      <c r="C25" t="s">
        <v>70</v>
      </c>
      <c r="D25" t="s">
        <v>71</v>
      </c>
      <c r="E25" t="s">
        <v>20</v>
      </c>
      <c r="H25" s="6">
        <v>36.94</v>
      </c>
      <c r="I25" s="6">
        <v>40.94</v>
      </c>
      <c r="L25" t="str">
        <f t="shared" si="0"/>
        <v>Yes</v>
      </c>
      <c r="M25" s="6">
        <f t="shared" si="1"/>
        <v>38.94</v>
      </c>
    </row>
    <row r="26" spans="1:13">
      <c r="A26">
        <v>523</v>
      </c>
      <c r="B26" t="s">
        <v>61</v>
      </c>
      <c r="C26" t="s">
        <v>72</v>
      </c>
      <c r="D26" t="s">
        <v>73</v>
      </c>
      <c r="E26" t="s">
        <v>20</v>
      </c>
      <c r="H26" s="6">
        <v>34</v>
      </c>
      <c r="I26" s="6">
        <v>34.75</v>
      </c>
      <c r="L26" t="str">
        <f t="shared" si="0"/>
        <v>Yes</v>
      </c>
      <c r="M26" s="6">
        <f t="shared" si="1"/>
        <v>34.380000000000003</v>
      </c>
    </row>
    <row r="27" spans="1:13">
      <c r="A27">
        <v>524</v>
      </c>
      <c r="B27" t="s">
        <v>61</v>
      </c>
      <c r="C27" t="s">
        <v>74</v>
      </c>
      <c r="D27" t="s">
        <v>75</v>
      </c>
      <c r="E27" t="s">
        <v>20</v>
      </c>
      <c r="G27" s="6">
        <v>34.19</v>
      </c>
      <c r="J27" s="32"/>
      <c r="K27" s="32"/>
      <c r="L27" t="str">
        <f t="shared" si="0"/>
        <v>Not Eligible</v>
      </c>
      <c r="M27" s="6" t="str">
        <f t="shared" si="1"/>
        <v/>
      </c>
    </row>
    <row r="28" spans="1:13">
      <c r="A28">
        <v>525</v>
      </c>
      <c r="B28" t="s">
        <v>61</v>
      </c>
      <c r="C28" t="s">
        <v>76</v>
      </c>
      <c r="D28" t="s">
        <v>77</v>
      </c>
      <c r="E28" t="s">
        <v>20</v>
      </c>
      <c r="F28">
        <v>34.24</v>
      </c>
      <c r="L28" t="str">
        <f t="shared" si="0"/>
        <v>Not Eligible</v>
      </c>
      <c r="M28" s="6" t="str">
        <f t="shared" si="1"/>
        <v/>
      </c>
    </row>
    <row r="29" spans="1:13">
      <c r="A29">
        <v>526</v>
      </c>
      <c r="B29" t="s">
        <v>78</v>
      </c>
      <c r="C29" t="s">
        <v>79</v>
      </c>
      <c r="D29" t="s">
        <v>65</v>
      </c>
      <c r="E29" t="s">
        <v>80</v>
      </c>
      <c r="F29">
        <v>33.75</v>
      </c>
      <c r="J29" s="32"/>
      <c r="K29" s="32"/>
      <c r="L29" t="str">
        <f t="shared" si="0"/>
        <v>Not Eligible</v>
      </c>
      <c r="M29" s="6" t="str">
        <f t="shared" si="1"/>
        <v/>
      </c>
    </row>
    <row r="30" spans="1:13">
      <c r="A30">
        <v>527</v>
      </c>
      <c r="B30" t="s">
        <v>78</v>
      </c>
      <c r="C30" t="s">
        <v>81</v>
      </c>
      <c r="D30" t="s">
        <v>82</v>
      </c>
      <c r="E30" t="s">
        <v>80</v>
      </c>
      <c r="F30">
        <v>37.270000000000003</v>
      </c>
      <c r="G30" s="6">
        <v>42.87</v>
      </c>
      <c r="H30" s="6">
        <v>37.28</v>
      </c>
      <c r="J30" s="32"/>
      <c r="K30" s="32"/>
      <c r="L30" t="str">
        <f t="shared" si="0"/>
        <v>Yes</v>
      </c>
      <c r="M30" s="6">
        <f t="shared" si="1"/>
        <v>39.14</v>
      </c>
    </row>
    <row r="31" spans="1:13">
      <c r="A31">
        <v>528</v>
      </c>
      <c r="B31" t="s">
        <v>78</v>
      </c>
      <c r="C31" t="s">
        <v>83</v>
      </c>
      <c r="D31" t="s">
        <v>84</v>
      </c>
      <c r="E31" t="s">
        <v>80</v>
      </c>
      <c r="F31">
        <v>39.35</v>
      </c>
      <c r="G31" s="6">
        <v>42.65</v>
      </c>
      <c r="H31" s="6">
        <v>36.53</v>
      </c>
      <c r="I31" s="6">
        <v>37.22</v>
      </c>
      <c r="J31" s="32"/>
      <c r="K31" s="32"/>
      <c r="L31" t="str">
        <f t="shared" si="0"/>
        <v>Yes</v>
      </c>
      <c r="M31" s="6">
        <f t="shared" si="1"/>
        <v>38.94</v>
      </c>
    </row>
    <row r="32" spans="1:13">
      <c r="A32">
        <v>529</v>
      </c>
      <c r="B32" t="s">
        <v>78</v>
      </c>
      <c r="C32" t="s">
        <v>85</v>
      </c>
      <c r="D32" t="s">
        <v>86</v>
      </c>
      <c r="E32" t="s">
        <v>80</v>
      </c>
      <c r="J32" s="32"/>
      <c r="K32" s="32"/>
      <c r="L32" t="str">
        <f t="shared" si="0"/>
        <v>Not Eligible</v>
      </c>
      <c r="M32" s="6" t="str">
        <f t="shared" si="1"/>
        <v/>
      </c>
    </row>
    <row r="33" spans="1:13">
      <c r="A33">
        <v>530</v>
      </c>
      <c r="B33" t="s">
        <v>78</v>
      </c>
      <c r="C33" t="s">
        <v>87</v>
      </c>
      <c r="D33" t="s">
        <v>88</v>
      </c>
      <c r="E33" t="s">
        <v>80</v>
      </c>
      <c r="F33">
        <v>38.700000000000003</v>
      </c>
      <c r="G33" s="6">
        <v>39.15</v>
      </c>
      <c r="H33" s="6">
        <v>38.07</v>
      </c>
      <c r="J33" s="32"/>
      <c r="K33" s="32"/>
      <c r="L33" t="str">
        <f t="shared" si="0"/>
        <v>Yes</v>
      </c>
      <c r="M33" s="6">
        <f t="shared" si="1"/>
        <v>38.64</v>
      </c>
    </row>
    <row r="34" spans="1:13">
      <c r="A34">
        <v>531</v>
      </c>
      <c r="B34" t="s">
        <v>78</v>
      </c>
      <c r="C34" t="s">
        <v>89</v>
      </c>
      <c r="D34" t="s">
        <v>90</v>
      </c>
      <c r="E34" t="s">
        <v>80</v>
      </c>
      <c r="F34">
        <v>33.26</v>
      </c>
      <c r="H34" s="6">
        <v>32.39</v>
      </c>
      <c r="I34" s="6">
        <v>35.46</v>
      </c>
      <c r="L34" t="str">
        <f t="shared" si="0"/>
        <v>Yes</v>
      </c>
      <c r="M34" s="6">
        <f t="shared" si="1"/>
        <v>33.700000000000003</v>
      </c>
    </row>
    <row r="35" spans="1:13">
      <c r="A35">
        <v>532</v>
      </c>
      <c r="B35" t="s">
        <v>78</v>
      </c>
      <c r="C35" t="s">
        <v>91</v>
      </c>
      <c r="D35" t="s">
        <v>92</v>
      </c>
      <c r="E35" t="s">
        <v>80</v>
      </c>
      <c r="F35">
        <v>39.22</v>
      </c>
      <c r="G35" s="6">
        <v>41.97</v>
      </c>
      <c r="H35" s="6">
        <v>38.43</v>
      </c>
      <c r="I35" s="6">
        <v>39.83</v>
      </c>
      <c r="J35" s="32"/>
      <c r="K35" s="32"/>
      <c r="L35" t="str">
        <f t="shared" ref="L35:L66" si="2">IF(COUNT(F35:I35)&gt;1,"Yes","Not Eligible")</f>
        <v>Yes</v>
      </c>
      <c r="M35" s="6">
        <f t="shared" ref="M35:M66" si="3">IF(L35="Yes",ROUND(AVERAGE(F35:I35),2),"")</f>
        <v>39.86</v>
      </c>
    </row>
    <row r="36" spans="1:13">
      <c r="A36">
        <v>533</v>
      </c>
      <c r="B36" t="s">
        <v>78</v>
      </c>
      <c r="C36" t="s">
        <v>93</v>
      </c>
      <c r="D36" t="s">
        <v>94</v>
      </c>
      <c r="E36" t="s">
        <v>80</v>
      </c>
      <c r="G36" s="6">
        <v>38.25</v>
      </c>
      <c r="H36" s="6">
        <v>39.630000000000003</v>
      </c>
      <c r="I36" s="6">
        <v>41.5</v>
      </c>
      <c r="J36" s="32"/>
      <c r="K36" s="32"/>
      <c r="L36" t="str">
        <f t="shared" si="2"/>
        <v>Yes</v>
      </c>
      <c r="M36" s="6">
        <f t="shared" si="3"/>
        <v>39.79</v>
      </c>
    </row>
    <row r="37" spans="1:13">
      <c r="A37">
        <v>534</v>
      </c>
      <c r="B37" t="s">
        <v>78</v>
      </c>
      <c r="C37" t="s">
        <v>95</v>
      </c>
      <c r="D37" t="s">
        <v>96</v>
      </c>
      <c r="E37" t="s">
        <v>80</v>
      </c>
      <c r="G37" s="6">
        <v>37.770000000000003</v>
      </c>
      <c r="J37" s="32"/>
      <c r="K37" s="32"/>
      <c r="L37" t="str">
        <f t="shared" si="2"/>
        <v>Not Eligible</v>
      </c>
      <c r="M37" s="6" t="str">
        <f t="shared" si="3"/>
        <v/>
      </c>
    </row>
    <row r="38" spans="1:13">
      <c r="A38">
        <v>535</v>
      </c>
      <c r="B38" t="s">
        <v>78</v>
      </c>
      <c r="C38" t="s">
        <v>97</v>
      </c>
      <c r="D38" t="s">
        <v>98</v>
      </c>
      <c r="E38" t="s">
        <v>80</v>
      </c>
      <c r="J38" s="32"/>
      <c r="K38" s="32"/>
      <c r="L38" t="str">
        <f t="shared" si="2"/>
        <v>Not Eligible</v>
      </c>
      <c r="M38" s="6" t="str">
        <f t="shared" si="3"/>
        <v/>
      </c>
    </row>
    <row r="39" spans="1:13">
      <c r="A39">
        <v>536</v>
      </c>
      <c r="B39" t="s">
        <v>78</v>
      </c>
      <c r="C39" t="s">
        <v>99</v>
      </c>
      <c r="D39" t="s">
        <v>100</v>
      </c>
      <c r="E39" t="s">
        <v>80</v>
      </c>
      <c r="F39">
        <v>38.03</v>
      </c>
      <c r="G39" s="6">
        <v>38.630000000000003</v>
      </c>
      <c r="H39" s="6">
        <v>38.81</v>
      </c>
      <c r="I39" s="6">
        <v>40.380000000000003</v>
      </c>
      <c r="J39" s="32"/>
      <c r="K39" s="32"/>
      <c r="L39" t="str">
        <f t="shared" si="2"/>
        <v>Yes</v>
      </c>
      <c r="M39" s="6">
        <f t="shared" si="3"/>
        <v>38.96</v>
      </c>
    </row>
    <row r="40" spans="1:13">
      <c r="A40">
        <v>537</v>
      </c>
      <c r="B40" t="s">
        <v>101</v>
      </c>
      <c r="C40" t="s">
        <v>102</v>
      </c>
      <c r="D40" t="s">
        <v>103</v>
      </c>
      <c r="E40" t="s">
        <v>80</v>
      </c>
      <c r="H40" s="6">
        <v>34.26</v>
      </c>
      <c r="J40" s="32"/>
      <c r="K40" s="32"/>
      <c r="L40" t="str">
        <f t="shared" si="2"/>
        <v>Not Eligible</v>
      </c>
      <c r="M40" s="6" t="str">
        <f t="shared" si="3"/>
        <v/>
      </c>
    </row>
    <row r="41" spans="1:13">
      <c r="A41">
        <v>538</v>
      </c>
      <c r="B41" t="s">
        <v>101</v>
      </c>
      <c r="C41" t="s">
        <v>104</v>
      </c>
      <c r="D41" t="s">
        <v>105</v>
      </c>
      <c r="E41" t="s">
        <v>80</v>
      </c>
      <c r="G41" s="6">
        <v>38.14</v>
      </c>
      <c r="H41" s="6">
        <v>35.450000000000003</v>
      </c>
      <c r="I41" s="6">
        <v>37.32</v>
      </c>
      <c r="L41" t="str">
        <f t="shared" si="2"/>
        <v>Yes</v>
      </c>
      <c r="M41" s="6">
        <f t="shared" si="3"/>
        <v>36.97</v>
      </c>
    </row>
    <row r="42" spans="1:13">
      <c r="A42">
        <v>539</v>
      </c>
      <c r="B42" t="s">
        <v>101</v>
      </c>
      <c r="C42" t="s">
        <v>106</v>
      </c>
      <c r="D42" t="s">
        <v>107</v>
      </c>
      <c r="E42" t="s">
        <v>80</v>
      </c>
      <c r="G42" s="6">
        <v>35.090000000000003</v>
      </c>
      <c r="J42" s="32"/>
      <c r="K42" s="32"/>
      <c r="L42" t="str">
        <f t="shared" si="2"/>
        <v>Not Eligible</v>
      </c>
      <c r="M42" s="6" t="str">
        <f t="shared" si="3"/>
        <v/>
      </c>
    </row>
    <row r="43" spans="1:13">
      <c r="A43">
        <v>540</v>
      </c>
      <c r="B43" t="s">
        <v>101</v>
      </c>
      <c r="C43" t="s">
        <v>108</v>
      </c>
      <c r="D43" t="s">
        <v>109</v>
      </c>
      <c r="E43" t="s">
        <v>80</v>
      </c>
      <c r="F43">
        <v>32.69</v>
      </c>
      <c r="G43" s="6">
        <v>31.53</v>
      </c>
      <c r="H43" s="6">
        <v>32.520000000000003</v>
      </c>
      <c r="J43" s="32"/>
      <c r="K43" s="32"/>
      <c r="L43" t="str">
        <f t="shared" si="2"/>
        <v>Yes</v>
      </c>
      <c r="M43" s="6">
        <f t="shared" si="3"/>
        <v>32.25</v>
      </c>
    </row>
    <row r="44" spans="1:13">
      <c r="A44">
        <v>541</v>
      </c>
      <c r="B44" t="s">
        <v>101</v>
      </c>
      <c r="C44" t="s">
        <v>110</v>
      </c>
      <c r="D44" t="s">
        <v>111</v>
      </c>
      <c r="E44" t="s">
        <v>80</v>
      </c>
      <c r="H44" s="6">
        <v>48.33</v>
      </c>
      <c r="J44" s="32"/>
      <c r="K44" s="32"/>
      <c r="L44" t="str">
        <f t="shared" si="2"/>
        <v>Not Eligible</v>
      </c>
      <c r="M44" s="6" t="str">
        <f t="shared" si="3"/>
        <v/>
      </c>
    </row>
    <row r="45" spans="1:13">
      <c r="A45">
        <v>542</v>
      </c>
      <c r="B45" t="s">
        <v>101</v>
      </c>
      <c r="C45" t="s">
        <v>112</v>
      </c>
      <c r="D45" t="s">
        <v>113</v>
      </c>
      <c r="E45" t="s">
        <v>80</v>
      </c>
      <c r="J45" s="32"/>
      <c r="K45" s="32"/>
      <c r="L45" t="str">
        <f t="shared" si="2"/>
        <v>Not Eligible</v>
      </c>
      <c r="M45" s="6" t="str">
        <f t="shared" si="3"/>
        <v/>
      </c>
    </row>
    <row r="46" spans="1:13">
      <c r="A46">
        <v>543</v>
      </c>
      <c r="B46" t="s">
        <v>101</v>
      </c>
      <c r="C46" t="s">
        <v>114</v>
      </c>
      <c r="D46" t="s">
        <v>115</v>
      </c>
      <c r="E46" t="s">
        <v>80</v>
      </c>
      <c r="F46">
        <v>30.45</v>
      </c>
      <c r="G46" s="6">
        <v>31.81</v>
      </c>
      <c r="H46" s="6">
        <v>31.5</v>
      </c>
      <c r="J46" s="32"/>
      <c r="K46" s="32"/>
      <c r="L46" t="str">
        <f t="shared" si="2"/>
        <v>Yes</v>
      </c>
      <c r="M46" s="6">
        <f t="shared" si="3"/>
        <v>31.25</v>
      </c>
    </row>
    <row r="47" spans="1:13">
      <c r="A47">
        <v>544</v>
      </c>
      <c r="B47" t="s">
        <v>101</v>
      </c>
      <c r="C47" t="s">
        <v>116</v>
      </c>
      <c r="D47" t="s">
        <v>117</v>
      </c>
      <c r="E47" t="s">
        <v>80</v>
      </c>
      <c r="F47">
        <v>38.130000000000003</v>
      </c>
      <c r="G47" s="6">
        <v>40.06</v>
      </c>
      <c r="H47" s="6">
        <v>39.630000000000003</v>
      </c>
      <c r="I47" s="6">
        <v>40.57</v>
      </c>
      <c r="J47" s="32"/>
      <c r="K47" s="32"/>
      <c r="L47" t="str">
        <f t="shared" si="2"/>
        <v>Yes</v>
      </c>
      <c r="M47" s="6">
        <f t="shared" si="3"/>
        <v>39.6</v>
      </c>
    </row>
    <row r="48" spans="1:13">
      <c r="A48">
        <v>545</v>
      </c>
      <c r="B48" t="s">
        <v>101</v>
      </c>
      <c r="C48" t="s">
        <v>118</v>
      </c>
      <c r="D48" t="s">
        <v>29</v>
      </c>
      <c r="E48" t="s">
        <v>80</v>
      </c>
      <c r="G48" s="6">
        <v>34.4</v>
      </c>
      <c r="J48" s="32"/>
      <c r="K48" s="32"/>
      <c r="L48" t="str">
        <f t="shared" si="2"/>
        <v>Not Eligible</v>
      </c>
      <c r="M48" s="6" t="str">
        <f t="shared" si="3"/>
        <v/>
      </c>
    </row>
    <row r="49" spans="1:13">
      <c r="A49">
        <v>546</v>
      </c>
      <c r="B49" t="s">
        <v>101</v>
      </c>
      <c r="C49" t="s">
        <v>119</v>
      </c>
      <c r="D49" t="s">
        <v>120</v>
      </c>
      <c r="E49" t="s">
        <v>80</v>
      </c>
      <c r="G49" s="6">
        <v>35.07</v>
      </c>
      <c r="H49" s="6">
        <v>34.590000000000003</v>
      </c>
      <c r="J49" s="32"/>
      <c r="K49" s="32"/>
      <c r="L49" t="str">
        <f t="shared" si="2"/>
        <v>Yes</v>
      </c>
      <c r="M49" s="6">
        <f t="shared" si="3"/>
        <v>34.83</v>
      </c>
    </row>
    <row r="50" spans="1:13">
      <c r="A50">
        <v>547</v>
      </c>
      <c r="B50" t="s">
        <v>101</v>
      </c>
      <c r="C50" t="s">
        <v>121</v>
      </c>
      <c r="D50" t="s">
        <v>122</v>
      </c>
      <c r="E50" t="s">
        <v>80</v>
      </c>
      <c r="H50" s="6">
        <v>39.18</v>
      </c>
      <c r="L50" t="str">
        <f t="shared" si="2"/>
        <v>Not Eligible</v>
      </c>
      <c r="M50" s="6" t="str">
        <f t="shared" si="3"/>
        <v/>
      </c>
    </row>
    <row r="51" spans="1:13">
      <c r="A51">
        <v>548</v>
      </c>
      <c r="B51" t="s">
        <v>101</v>
      </c>
      <c r="C51" t="s">
        <v>123</v>
      </c>
      <c r="D51" t="s">
        <v>124</v>
      </c>
      <c r="E51" t="s">
        <v>80</v>
      </c>
      <c r="G51" s="6">
        <v>44.21</v>
      </c>
      <c r="H51" s="6">
        <v>36.53</v>
      </c>
      <c r="J51" s="32"/>
      <c r="K51" s="32"/>
      <c r="L51" t="str">
        <f t="shared" si="2"/>
        <v>Yes</v>
      </c>
      <c r="M51" s="6">
        <f t="shared" si="3"/>
        <v>40.369999999999997</v>
      </c>
    </row>
    <row r="52" spans="1:13">
      <c r="A52">
        <v>549</v>
      </c>
      <c r="B52" t="s">
        <v>101</v>
      </c>
      <c r="C52" t="s">
        <v>125</v>
      </c>
      <c r="D52" t="s">
        <v>126</v>
      </c>
      <c r="E52" t="s">
        <v>80</v>
      </c>
      <c r="F52">
        <v>43.15</v>
      </c>
      <c r="G52" s="6">
        <v>40.020000000000003</v>
      </c>
      <c r="J52" s="32"/>
      <c r="K52" s="32"/>
      <c r="L52" t="str">
        <f t="shared" si="2"/>
        <v>Yes</v>
      </c>
      <c r="M52" s="6">
        <f t="shared" si="3"/>
        <v>41.59</v>
      </c>
    </row>
    <row r="53" spans="1:13">
      <c r="A53">
        <v>550</v>
      </c>
      <c r="B53" t="s">
        <v>127</v>
      </c>
      <c r="C53" t="s">
        <v>128</v>
      </c>
      <c r="D53" t="s">
        <v>129</v>
      </c>
      <c r="E53" t="s">
        <v>80</v>
      </c>
      <c r="I53" s="6">
        <v>43.47</v>
      </c>
      <c r="J53" s="32"/>
      <c r="K53" s="32"/>
      <c r="L53" t="str">
        <f t="shared" si="2"/>
        <v>Not Eligible</v>
      </c>
      <c r="M53" s="6" t="str">
        <f t="shared" si="3"/>
        <v/>
      </c>
    </row>
    <row r="54" spans="1:13">
      <c r="A54">
        <v>551</v>
      </c>
      <c r="B54" t="s">
        <v>127</v>
      </c>
      <c r="C54" t="s">
        <v>130</v>
      </c>
      <c r="D54" t="s">
        <v>131</v>
      </c>
      <c r="E54" t="s">
        <v>80</v>
      </c>
      <c r="L54" t="str">
        <f t="shared" si="2"/>
        <v>Not Eligible</v>
      </c>
      <c r="M54" s="6" t="str">
        <f t="shared" si="3"/>
        <v/>
      </c>
    </row>
    <row r="55" spans="1:13">
      <c r="A55">
        <v>552</v>
      </c>
      <c r="B55" t="s">
        <v>127</v>
      </c>
      <c r="C55" t="s">
        <v>132</v>
      </c>
      <c r="D55" t="s">
        <v>133</v>
      </c>
      <c r="E55" t="s">
        <v>80</v>
      </c>
      <c r="F55">
        <v>36.75</v>
      </c>
      <c r="G55" s="6">
        <v>37.83</v>
      </c>
      <c r="J55" s="32"/>
      <c r="K55" s="32"/>
      <c r="L55" t="str">
        <f t="shared" si="2"/>
        <v>Yes</v>
      </c>
      <c r="M55" s="6">
        <f t="shared" si="3"/>
        <v>37.29</v>
      </c>
    </row>
    <row r="56" spans="1:13">
      <c r="A56">
        <v>553</v>
      </c>
      <c r="B56" t="s">
        <v>127</v>
      </c>
      <c r="C56" t="s">
        <v>125</v>
      </c>
      <c r="D56" t="s">
        <v>134</v>
      </c>
      <c r="E56" t="s">
        <v>80</v>
      </c>
      <c r="L56" t="str">
        <f t="shared" si="2"/>
        <v>Not Eligible</v>
      </c>
      <c r="M56" s="6" t="str">
        <f t="shared" si="3"/>
        <v/>
      </c>
    </row>
    <row r="57" spans="1:13">
      <c r="A57">
        <v>554</v>
      </c>
      <c r="B57" t="s">
        <v>127</v>
      </c>
      <c r="C57" t="s">
        <v>135</v>
      </c>
      <c r="D57" t="s">
        <v>136</v>
      </c>
      <c r="E57" t="s">
        <v>80</v>
      </c>
      <c r="G57" s="6">
        <v>42.25</v>
      </c>
      <c r="J57" s="32"/>
      <c r="K57" s="32"/>
      <c r="L57" t="str">
        <f t="shared" si="2"/>
        <v>Not Eligible</v>
      </c>
      <c r="M57" s="6" t="str">
        <f t="shared" si="3"/>
        <v/>
      </c>
    </row>
    <row r="58" spans="1:13">
      <c r="A58">
        <v>555</v>
      </c>
      <c r="B58" t="s">
        <v>127</v>
      </c>
      <c r="C58" t="s">
        <v>137</v>
      </c>
      <c r="D58" t="s">
        <v>138</v>
      </c>
      <c r="E58" t="s">
        <v>80</v>
      </c>
      <c r="F58">
        <v>40.61</v>
      </c>
      <c r="G58" s="6">
        <v>40.89</v>
      </c>
      <c r="J58" s="32"/>
      <c r="K58" s="32"/>
      <c r="L58" t="str">
        <f t="shared" si="2"/>
        <v>Yes</v>
      </c>
      <c r="M58" s="6">
        <f t="shared" si="3"/>
        <v>40.75</v>
      </c>
    </row>
    <row r="59" spans="1:13">
      <c r="A59">
        <v>556</v>
      </c>
      <c r="B59" t="s">
        <v>127</v>
      </c>
      <c r="C59" t="s">
        <v>139</v>
      </c>
      <c r="D59" t="s">
        <v>140</v>
      </c>
      <c r="E59" t="s">
        <v>80</v>
      </c>
      <c r="G59" s="6">
        <v>40.51</v>
      </c>
      <c r="J59" s="32"/>
      <c r="K59" s="32"/>
      <c r="L59" t="str">
        <f t="shared" si="2"/>
        <v>Not Eligible</v>
      </c>
      <c r="M59" s="6" t="str">
        <f t="shared" si="3"/>
        <v/>
      </c>
    </row>
    <row r="60" spans="1:13">
      <c r="A60">
        <v>557</v>
      </c>
      <c r="B60" t="s">
        <v>127</v>
      </c>
      <c r="C60" t="s">
        <v>141</v>
      </c>
      <c r="D60" t="s">
        <v>142</v>
      </c>
      <c r="E60" t="s">
        <v>80</v>
      </c>
      <c r="L60" t="str">
        <f t="shared" si="2"/>
        <v>Not Eligible</v>
      </c>
      <c r="M60" s="6" t="str">
        <f t="shared" si="3"/>
        <v/>
      </c>
    </row>
    <row r="61" spans="1:13">
      <c r="A61">
        <v>558</v>
      </c>
      <c r="B61" t="s">
        <v>127</v>
      </c>
      <c r="C61" t="s">
        <v>143</v>
      </c>
      <c r="D61" t="s">
        <v>144</v>
      </c>
      <c r="E61" t="s">
        <v>80</v>
      </c>
      <c r="L61" t="str">
        <f t="shared" si="2"/>
        <v>Not Eligible</v>
      </c>
      <c r="M61" s="6" t="str">
        <f t="shared" si="3"/>
        <v/>
      </c>
    </row>
    <row r="62" spans="1:13">
      <c r="A62">
        <v>559</v>
      </c>
      <c r="B62" t="s">
        <v>127</v>
      </c>
      <c r="C62" t="s">
        <v>132</v>
      </c>
      <c r="D62" t="s">
        <v>145</v>
      </c>
      <c r="E62" t="s">
        <v>80</v>
      </c>
      <c r="F62">
        <v>48.07</v>
      </c>
      <c r="G62" s="6">
        <v>53.28</v>
      </c>
      <c r="H62" s="6">
        <v>46.49</v>
      </c>
      <c r="I62" s="6">
        <v>46.04</v>
      </c>
      <c r="J62" s="32"/>
      <c r="K62" s="32"/>
      <c r="L62" t="str">
        <f t="shared" si="2"/>
        <v>Yes</v>
      </c>
      <c r="M62" s="6">
        <f t="shared" si="3"/>
        <v>48.47</v>
      </c>
    </row>
    <row r="63" spans="1:13">
      <c r="A63">
        <v>560</v>
      </c>
      <c r="B63" t="s">
        <v>127</v>
      </c>
      <c r="C63" t="s">
        <v>146</v>
      </c>
      <c r="D63" t="s">
        <v>147</v>
      </c>
      <c r="E63" t="s">
        <v>80</v>
      </c>
      <c r="F63">
        <v>30.58</v>
      </c>
      <c r="L63" t="str">
        <f t="shared" si="2"/>
        <v>Not Eligible</v>
      </c>
      <c r="M63" s="6" t="str">
        <f t="shared" si="3"/>
        <v/>
      </c>
    </row>
    <row r="64" spans="1:13">
      <c r="A64">
        <v>561</v>
      </c>
      <c r="B64" t="s">
        <v>127</v>
      </c>
      <c r="C64" t="s">
        <v>148</v>
      </c>
      <c r="D64" t="s">
        <v>60</v>
      </c>
      <c r="E64" t="s">
        <v>80</v>
      </c>
      <c r="F64">
        <v>48.9</v>
      </c>
      <c r="I64" s="6">
        <v>50.62</v>
      </c>
      <c r="J64" s="32"/>
      <c r="K64" s="32"/>
      <c r="L64" t="str">
        <f t="shared" si="2"/>
        <v>Yes</v>
      </c>
      <c r="M64" s="6">
        <f t="shared" si="3"/>
        <v>49.76</v>
      </c>
    </row>
    <row r="65" spans="1:13">
      <c r="A65">
        <v>562</v>
      </c>
      <c r="B65" t="s">
        <v>127</v>
      </c>
      <c r="C65" t="s">
        <v>149</v>
      </c>
      <c r="D65" t="s">
        <v>150</v>
      </c>
      <c r="E65" t="s">
        <v>80</v>
      </c>
      <c r="G65" s="6">
        <v>38.090000000000003</v>
      </c>
      <c r="J65" s="32"/>
      <c r="K65" s="32"/>
      <c r="L65" t="str">
        <f t="shared" si="2"/>
        <v>Not Eligible</v>
      </c>
      <c r="M65" s="6" t="str">
        <f t="shared" si="3"/>
        <v/>
      </c>
    </row>
    <row r="66" spans="1:13">
      <c r="A66">
        <v>563</v>
      </c>
      <c r="B66" t="s">
        <v>151</v>
      </c>
      <c r="C66" t="s">
        <v>152</v>
      </c>
      <c r="D66" t="s">
        <v>153</v>
      </c>
      <c r="E66" t="s">
        <v>80</v>
      </c>
      <c r="F66">
        <v>34.26</v>
      </c>
      <c r="L66" t="str">
        <f t="shared" si="2"/>
        <v>Not Eligible</v>
      </c>
      <c r="M66" s="6" t="str">
        <f t="shared" si="3"/>
        <v/>
      </c>
    </row>
    <row r="67" spans="1:13">
      <c r="A67">
        <v>564</v>
      </c>
      <c r="B67" t="s">
        <v>151</v>
      </c>
      <c r="C67" t="s">
        <v>154</v>
      </c>
      <c r="D67" t="s">
        <v>155</v>
      </c>
      <c r="E67" t="s">
        <v>80</v>
      </c>
      <c r="J67" s="32"/>
      <c r="K67" s="32"/>
      <c r="L67" t="str">
        <f t="shared" ref="L67:L77" si="4">IF(COUNT(F67:I67)&gt;1,"Yes","Not Eligible")</f>
        <v>Not Eligible</v>
      </c>
      <c r="M67" s="6" t="str">
        <f t="shared" ref="M67:M77" si="5">IF(L67="Yes",ROUND(AVERAGE(F67:I67),2),"")</f>
        <v/>
      </c>
    </row>
    <row r="68" spans="1:13">
      <c r="A68">
        <v>565</v>
      </c>
      <c r="B68" t="s">
        <v>151</v>
      </c>
      <c r="C68" t="s">
        <v>81</v>
      </c>
      <c r="D68" t="s">
        <v>156</v>
      </c>
      <c r="E68" t="s">
        <v>80</v>
      </c>
      <c r="L68" t="str">
        <f t="shared" si="4"/>
        <v>Not Eligible</v>
      </c>
      <c r="M68" s="6" t="str">
        <f t="shared" si="5"/>
        <v/>
      </c>
    </row>
    <row r="69" spans="1:13">
      <c r="A69">
        <v>566</v>
      </c>
      <c r="B69" t="s">
        <v>151</v>
      </c>
      <c r="C69" t="s">
        <v>157</v>
      </c>
      <c r="D69" t="s">
        <v>158</v>
      </c>
      <c r="E69" t="s">
        <v>80</v>
      </c>
      <c r="G69" s="6">
        <v>34.590000000000003</v>
      </c>
      <c r="H69" s="6">
        <v>34.090000000000003</v>
      </c>
      <c r="I69" s="6">
        <v>34.880000000000003</v>
      </c>
      <c r="J69" s="32"/>
      <c r="K69" s="32"/>
      <c r="L69" t="str">
        <f t="shared" si="4"/>
        <v>Yes</v>
      </c>
      <c r="M69" s="6">
        <f t="shared" si="5"/>
        <v>34.520000000000003</v>
      </c>
    </row>
    <row r="70" spans="1:13">
      <c r="A70">
        <v>567</v>
      </c>
      <c r="B70" t="s">
        <v>151</v>
      </c>
      <c r="C70" t="s">
        <v>159</v>
      </c>
      <c r="D70" t="s">
        <v>160</v>
      </c>
      <c r="E70" t="s">
        <v>80</v>
      </c>
      <c r="L70" t="str">
        <f t="shared" si="4"/>
        <v>Not Eligible</v>
      </c>
      <c r="M70" s="6" t="str">
        <f t="shared" si="5"/>
        <v/>
      </c>
    </row>
    <row r="71" spans="1:13">
      <c r="A71">
        <v>568</v>
      </c>
      <c r="B71" t="s">
        <v>151</v>
      </c>
      <c r="C71" t="s">
        <v>85</v>
      </c>
      <c r="D71" t="s">
        <v>161</v>
      </c>
      <c r="E71" t="s">
        <v>80</v>
      </c>
      <c r="H71" s="6">
        <v>31.4</v>
      </c>
      <c r="J71" s="32"/>
      <c r="K71" s="32"/>
      <c r="L71" t="str">
        <f t="shared" si="4"/>
        <v>Not Eligible</v>
      </c>
      <c r="M71" s="6" t="str">
        <f t="shared" si="5"/>
        <v/>
      </c>
    </row>
    <row r="72" spans="1:13">
      <c r="A72">
        <v>569</v>
      </c>
      <c r="B72" t="s">
        <v>151</v>
      </c>
      <c r="C72" t="s">
        <v>162</v>
      </c>
      <c r="D72" t="s">
        <v>163</v>
      </c>
      <c r="E72" t="s">
        <v>80</v>
      </c>
      <c r="F72">
        <v>34.57</v>
      </c>
      <c r="G72" s="6">
        <v>34.47</v>
      </c>
      <c r="H72" s="6">
        <v>35.03</v>
      </c>
      <c r="J72" s="32"/>
      <c r="K72" s="32"/>
      <c r="L72" t="str">
        <f t="shared" si="4"/>
        <v>Yes</v>
      </c>
      <c r="M72" s="6">
        <f t="shared" si="5"/>
        <v>34.69</v>
      </c>
    </row>
    <row r="73" spans="1:13">
      <c r="A73">
        <v>570</v>
      </c>
      <c r="B73" t="s">
        <v>151</v>
      </c>
      <c r="C73" t="s">
        <v>164</v>
      </c>
      <c r="D73" t="s">
        <v>109</v>
      </c>
      <c r="E73" t="s">
        <v>80</v>
      </c>
      <c r="F73">
        <v>34.979999999999997</v>
      </c>
      <c r="G73" s="6">
        <v>35.15</v>
      </c>
      <c r="H73" s="6">
        <v>32.9</v>
      </c>
      <c r="I73" s="6">
        <v>32.47</v>
      </c>
      <c r="J73" s="32"/>
      <c r="K73" s="32"/>
      <c r="L73" t="str">
        <f t="shared" si="4"/>
        <v>Yes</v>
      </c>
      <c r="M73" s="6">
        <f t="shared" si="5"/>
        <v>33.880000000000003</v>
      </c>
    </row>
    <row r="74" spans="1:13">
      <c r="A74">
        <v>571</v>
      </c>
      <c r="B74" t="s">
        <v>151</v>
      </c>
      <c r="C74" t="s">
        <v>165</v>
      </c>
      <c r="D74" t="s">
        <v>166</v>
      </c>
      <c r="E74" t="s">
        <v>80</v>
      </c>
      <c r="F74">
        <v>37.44</v>
      </c>
      <c r="G74" s="6">
        <v>36.770000000000003</v>
      </c>
      <c r="H74" s="6">
        <v>37.1</v>
      </c>
      <c r="J74" s="32"/>
      <c r="K74" s="32"/>
      <c r="L74" t="str">
        <f t="shared" si="4"/>
        <v>Yes</v>
      </c>
      <c r="M74" s="6">
        <f t="shared" si="5"/>
        <v>37.1</v>
      </c>
    </row>
    <row r="75" spans="1:13">
      <c r="A75">
        <v>572</v>
      </c>
      <c r="B75" t="s">
        <v>151</v>
      </c>
      <c r="C75" t="s">
        <v>167</v>
      </c>
      <c r="D75" t="s">
        <v>168</v>
      </c>
      <c r="E75" t="s">
        <v>80</v>
      </c>
      <c r="F75">
        <v>33.880000000000003</v>
      </c>
      <c r="G75" s="6">
        <v>36.590000000000003</v>
      </c>
      <c r="I75" s="6">
        <v>35.520000000000003</v>
      </c>
      <c r="J75" s="32"/>
      <c r="K75" s="32"/>
      <c r="L75" t="str">
        <f t="shared" si="4"/>
        <v>Yes</v>
      </c>
      <c r="M75" s="6">
        <f t="shared" si="5"/>
        <v>35.33</v>
      </c>
    </row>
    <row r="76" spans="1:13">
      <c r="A76">
        <v>573</v>
      </c>
      <c r="B76" t="s">
        <v>151</v>
      </c>
      <c r="C76" t="s">
        <v>169</v>
      </c>
      <c r="D76" t="s">
        <v>170</v>
      </c>
      <c r="E76" t="s">
        <v>80</v>
      </c>
      <c r="F76">
        <v>39.020000000000003</v>
      </c>
      <c r="L76" t="str">
        <f t="shared" si="4"/>
        <v>Not Eligible</v>
      </c>
      <c r="M76" s="6" t="str">
        <f t="shared" si="5"/>
        <v/>
      </c>
    </row>
    <row r="77" spans="1:13">
      <c r="A77">
        <v>574</v>
      </c>
      <c r="B77" t="s">
        <v>151</v>
      </c>
      <c r="C77" t="s">
        <v>171</v>
      </c>
      <c r="D77" t="s">
        <v>172</v>
      </c>
      <c r="E77" t="s">
        <v>80</v>
      </c>
      <c r="H77" s="6">
        <v>40.96</v>
      </c>
      <c r="I77" s="6">
        <v>55.02</v>
      </c>
      <c r="L77" t="str">
        <f t="shared" si="4"/>
        <v>Yes</v>
      </c>
      <c r="M77" s="6">
        <f t="shared" si="5"/>
        <v>47.99</v>
      </c>
    </row>
  </sheetData>
  <autoFilter ref="A2:M77">
    <sortState ref="A3:M77">
      <sortCondition ref="A2:A7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_5_Results_Week1</vt:lpstr>
      <vt:lpstr>Places Week 1</vt:lpstr>
      <vt:lpstr>Places Week 2</vt:lpstr>
      <vt:lpstr>Places Week 3</vt:lpstr>
      <vt:lpstr>Places Week 4</vt:lpstr>
      <vt:lpstr>5th Grade Places Overall</vt:lpstr>
      <vt:lpstr>50M Hurdles</vt:lpstr>
      <vt:lpstr>100M</vt:lpstr>
      <vt:lpstr>200M</vt:lpstr>
      <vt:lpstr>400M</vt:lpstr>
      <vt:lpstr>Long Jump</vt:lpstr>
      <vt:lpstr>Shot Put</vt:lpstr>
      <vt:lpstr>High Jump</vt:lpstr>
      <vt:lpstr>_5_Results_Week1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Shelby Cook</dc:creator>
  <cp:lastModifiedBy>scook</cp:lastModifiedBy>
  <cp:lastPrinted>2015-05-17T04:15:32Z</cp:lastPrinted>
  <dcterms:created xsi:type="dcterms:W3CDTF">2015-04-27T01:29:17Z</dcterms:created>
  <dcterms:modified xsi:type="dcterms:W3CDTF">2015-05-20T00:27:40Z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5 Results Week1.xlsx</vt:lpwstr>
  </property>
</Properties>
</file>