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crosse\GCL Club\"/>
    </mc:Choice>
  </mc:AlternateContent>
  <bookViews>
    <workbookView xWindow="240" yWindow="135" windowWidth="20115" windowHeight="7935" firstSheet="1" activeTab="1"/>
  </bookViews>
  <sheets>
    <sheet name="Alpha" sheetId="1" r:id="rId1"/>
    <sheet name="Rank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88" i="2" l="1"/>
  <c r="G188" i="2"/>
  <c r="K209" i="2"/>
  <c r="I209" i="2"/>
  <c r="K206" i="2"/>
  <c r="I206" i="2"/>
  <c r="K203" i="2"/>
  <c r="I203" i="2"/>
  <c r="K200" i="2"/>
  <c r="I200" i="2"/>
  <c r="K197" i="2"/>
  <c r="I197" i="2"/>
  <c r="K194" i="2"/>
  <c r="K191" i="2"/>
  <c r="I191" i="2"/>
  <c r="K131" i="2"/>
  <c r="P159" i="2"/>
  <c r="O159" i="2"/>
  <c r="M159" i="2"/>
  <c r="L159" i="2"/>
  <c r="J159" i="2"/>
  <c r="H159" i="2"/>
  <c r="G159" i="2"/>
  <c r="F159" i="2"/>
  <c r="M115" i="2"/>
  <c r="L115" i="2"/>
  <c r="K115" i="2"/>
  <c r="I115" i="2"/>
  <c r="I81" i="2"/>
  <c r="M81" i="2"/>
  <c r="L81" i="2"/>
  <c r="K81" i="2"/>
  <c r="K68" i="2"/>
  <c r="M94" i="2"/>
  <c r="L94" i="2"/>
  <c r="K94" i="2"/>
  <c r="K159" i="2" l="1"/>
  <c r="I159" i="2"/>
  <c r="N159" i="2"/>
  <c r="N81" i="2"/>
  <c r="N94" i="2"/>
  <c r="N115" i="2"/>
  <c r="P8" i="2"/>
  <c r="O8" i="2"/>
  <c r="J8" i="2"/>
  <c r="H8" i="2"/>
  <c r="G8" i="2"/>
  <c r="F8" i="2"/>
  <c r="F55" i="2"/>
  <c r="F72" i="2"/>
  <c r="I28" i="2"/>
  <c r="F30" i="2"/>
  <c r="P55" i="2"/>
  <c r="P144" i="2" l="1"/>
  <c r="O144" i="2"/>
  <c r="O262" i="2" l="1"/>
  <c r="N262" i="2"/>
  <c r="M262" i="2"/>
  <c r="J262" i="2"/>
  <c r="I262" i="2"/>
  <c r="H262" i="2"/>
  <c r="G262" i="2"/>
  <c r="F262" i="2"/>
  <c r="J275" i="2"/>
  <c r="I275" i="2"/>
  <c r="H275" i="2"/>
  <c r="G275" i="2"/>
  <c r="F275" i="2"/>
  <c r="K274" i="2"/>
  <c r="P45" i="2"/>
  <c r="O45" i="2"/>
  <c r="J45" i="2"/>
  <c r="H45" i="2"/>
  <c r="F45" i="2"/>
  <c r="G45" i="2"/>
  <c r="P108" i="2"/>
  <c r="O108" i="2"/>
  <c r="J108" i="2"/>
  <c r="H108" i="2"/>
  <c r="G108" i="2"/>
  <c r="F108" i="2"/>
  <c r="P128" i="2"/>
  <c r="O128" i="2"/>
  <c r="N128" i="2"/>
  <c r="J128" i="2"/>
  <c r="H128" i="2"/>
  <c r="G128" i="2"/>
  <c r="F128" i="2"/>
  <c r="J153" i="2"/>
  <c r="J156" i="2" s="1"/>
  <c r="H153" i="2"/>
  <c r="G153" i="2"/>
  <c r="F153" i="2"/>
  <c r="P153" i="2"/>
  <c r="O153" i="2"/>
  <c r="P188" i="2"/>
  <c r="O188" i="2"/>
  <c r="J188" i="2"/>
  <c r="F188" i="2"/>
  <c r="P105" i="2"/>
  <c r="O105" i="2"/>
  <c r="J105" i="2"/>
  <c r="H105" i="2"/>
  <c r="G105" i="2"/>
  <c r="F105" i="2"/>
  <c r="P72" i="2"/>
  <c r="O72" i="2"/>
  <c r="J72" i="2"/>
  <c r="H72" i="2"/>
  <c r="G72" i="2"/>
  <c r="O55" i="2"/>
  <c r="P30" i="2"/>
  <c r="O30" i="2"/>
  <c r="J30" i="2"/>
  <c r="H30" i="2"/>
  <c r="G30" i="2"/>
  <c r="J55" i="2"/>
  <c r="H55" i="2"/>
  <c r="G55" i="2"/>
  <c r="G144" i="2"/>
  <c r="I108" i="2" l="1"/>
  <c r="I156" i="2"/>
  <c r="I30" i="2"/>
  <c r="K156" i="2"/>
  <c r="K128" i="2"/>
  <c r="K108" i="2"/>
  <c r="K275" i="2"/>
  <c r="I105" i="2"/>
  <c r="I55" i="2"/>
  <c r="I72" i="2"/>
  <c r="F12" i="2"/>
  <c r="P12" i="2"/>
  <c r="O12" i="2"/>
  <c r="J12" i="2"/>
  <c r="H12" i="2"/>
  <c r="G12" i="2"/>
  <c r="J33" i="2" l="1"/>
  <c r="K260" i="2"/>
  <c r="L260" i="2"/>
  <c r="J258" i="2"/>
  <c r="I258" i="2"/>
  <c r="L258" i="2" s="1"/>
  <c r="H258" i="2"/>
  <c r="G258" i="2"/>
  <c r="F258" i="2"/>
  <c r="F164" i="2"/>
  <c r="F144" i="2"/>
  <c r="F140" i="2"/>
  <c r="F120" i="2"/>
  <c r="F86" i="2"/>
  <c r="F60" i="2"/>
  <c r="F51" i="2"/>
  <c r="F39" i="2"/>
  <c r="F26" i="2"/>
  <c r="F21" i="2"/>
  <c r="J144" i="2"/>
  <c r="H144" i="2"/>
  <c r="P124" i="2"/>
  <c r="O124" i="2"/>
  <c r="J124" i="2"/>
  <c r="H124" i="2"/>
  <c r="G124" i="2"/>
  <c r="F124" i="2"/>
  <c r="N124" i="2"/>
  <c r="P140" i="2"/>
  <c r="O140" i="2"/>
  <c r="J140" i="2"/>
  <c r="H140" i="2"/>
  <c r="G140" i="2"/>
  <c r="L140" i="2"/>
  <c r="M140" i="2"/>
  <c r="P91" i="2"/>
  <c r="O91" i="2"/>
  <c r="J91" i="2"/>
  <c r="H91" i="2"/>
  <c r="G91" i="2"/>
  <c r="F91" i="2"/>
  <c r="N91" i="2"/>
  <c r="P39" i="2"/>
  <c r="O39" i="2"/>
  <c r="J39" i="2"/>
  <c r="H39" i="2"/>
  <c r="G39" i="2"/>
  <c r="P51" i="2"/>
  <c r="O51" i="2"/>
  <c r="J51" i="2"/>
  <c r="H51" i="2"/>
  <c r="G51" i="2"/>
  <c r="L45" i="2"/>
  <c r="M45" i="2"/>
  <c r="P78" i="2"/>
  <c r="O78" i="2"/>
  <c r="H78" i="2"/>
  <c r="J78" i="2"/>
  <c r="G78" i="2"/>
  <c r="F78" i="2"/>
  <c r="I33" i="2"/>
  <c r="G33" i="2"/>
  <c r="P33" i="2"/>
  <c r="O33" i="2"/>
  <c r="H33" i="2"/>
  <c r="F33" i="2"/>
  <c r="H134" i="2"/>
  <c r="P134" i="2"/>
  <c r="O134" i="2"/>
  <c r="F134" i="2"/>
  <c r="P247" i="2"/>
  <c r="O247" i="2"/>
  <c r="F247" i="2"/>
  <c r="M247" i="2"/>
  <c r="M134" i="2" s="1"/>
  <c r="M55" i="2" s="1"/>
  <c r="L247" i="2"/>
  <c r="L134" i="2" s="1"/>
  <c r="L33" i="2" s="1"/>
  <c r="J247" i="2"/>
  <c r="J134" i="2" s="1"/>
  <c r="H247" i="2"/>
  <c r="G247" i="2"/>
  <c r="G134" i="2" s="1"/>
  <c r="N12" i="2"/>
  <c r="L262" i="2" l="1"/>
  <c r="K262" i="2"/>
  <c r="K33" i="2"/>
  <c r="K105" i="2"/>
  <c r="K72" i="2"/>
  <c r="I124" i="2"/>
  <c r="K153" i="2"/>
  <c r="N140" i="2"/>
  <c r="I140" i="2"/>
  <c r="K140" i="2"/>
  <c r="N45" i="2"/>
  <c r="K30" i="2"/>
  <c r="I91" i="2"/>
  <c r="K91" i="2"/>
  <c r="I45" i="2"/>
  <c r="K45" i="2"/>
  <c r="K12" i="2"/>
  <c r="K247" i="2"/>
  <c r="K55" i="2"/>
  <c r="I12" i="2"/>
  <c r="L55" i="2"/>
  <c r="K134" i="2"/>
  <c r="N134" i="2"/>
  <c r="N247" i="2"/>
  <c r="M33" i="2"/>
  <c r="N33" i="2" s="1"/>
  <c r="I247" i="2"/>
  <c r="P217" i="2"/>
  <c r="O217" i="2"/>
  <c r="G217" i="2"/>
  <c r="F217" i="2"/>
  <c r="O177" i="2"/>
  <c r="P177" i="2"/>
  <c r="F177" i="2"/>
  <c r="P149" i="2"/>
  <c r="O149" i="2"/>
  <c r="J149" i="2"/>
  <c r="G149" i="2"/>
  <c r="F149" i="2"/>
  <c r="P164" i="2"/>
  <c r="O164" i="2"/>
  <c r="G164" i="2"/>
  <c r="J120" i="2"/>
  <c r="P120" i="2"/>
  <c r="O120" i="2"/>
  <c r="H120" i="2"/>
  <c r="G120" i="2"/>
  <c r="P86" i="2"/>
  <c r="O86" i="2"/>
  <c r="M86" i="2"/>
  <c r="L86" i="2"/>
  <c r="J86" i="2"/>
  <c r="H86" i="2"/>
  <c r="G86" i="2"/>
  <c r="F98" i="2"/>
  <c r="G98" i="2"/>
  <c r="H98" i="2"/>
  <c r="J98" i="2"/>
  <c r="L98" i="2"/>
  <c r="M98" i="2"/>
  <c r="O98" i="2"/>
  <c r="P98" i="2"/>
  <c r="N55" i="2" l="1"/>
  <c r="K120" i="2"/>
  <c r="N86" i="2"/>
  <c r="N98" i="2"/>
  <c r="K86" i="2"/>
  <c r="I98" i="2"/>
  <c r="I86" i="2"/>
  <c r="K98" i="2"/>
  <c r="J65" i="2"/>
  <c r="P65" i="2"/>
  <c r="O65" i="2"/>
  <c r="H65" i="2"/>
  <c r="G65" i="2"/>
  <c r="F65" i="2"/>
  <c r="P60" i="2"/>
  <c r="O60" i="2"/>
  <c r="J60" i="2"/>
  <c r="H60" i="2"/>
  <c r="G60" i="2"/>
  <c r="P26" i="2"/>
  <c r="J26" i="2"/>
  <c r="H26" i="2"/>
  <c r="G26" i="2"/>
  <c r="P21" i="2"/>
  <c r="O21" i="2"/>
  <c r="J21" i="2"/>
  <c r="H21" i="2"/>
  <c r="G21" i="2"/>
  <c r="L21" i="2"/>
  <c r="M21" i="2"/>
  <c r="F87" i="1"/>
  <c r="E87" i="1"/>
  <c r="I87" i="1"/>
  <c r="G87" i="1"/>
  <c r="N272" i="2"/>
  <c r="M272" i="2"/>
  <c r="J272" i="2"/>
  <c r="I272" i="2"/>
  <c r="H272" i="2"/>
  <c r="G272" i="2"/>
  <c r="F272" i="2"/>
  <c r="M18" i="1"/>
  <c r="L18" i="1"/>
  <c r="I18" i="1"/>
  <c r="H18" i="1"/>
  <c r="G18" i="1"/>
  <c r="F18" i="1"/>
  <c r="E18" i="1"/>
  <c r="M267" i="2"/>
  <c r="J267" i="2"/>
  <c r="I267" i="2"/>
  <c r="H267" i="2"/>
  <c r="G267" i="2"/>
  <c r="F267" i="2"/>
  <c r="M12" i="1"/>
  <c r="L12" i="1"/>
  <c r="I12" i="1"/>
  <c r="H12" i="1"/>
  <c r="G12" i="1"/>
  <c r="F12" i="1"/>
  <c r="E12" i="1"/>
  <c r="I65" i="2" l="1"/>
  <c r="N21" i="2"/>
  <c r="I21" i="2"/>
  <c r="K21" i="2"/>
  <c r="K272" i="2"/>
  <c r="L272" i="2"/>
  <c r="J12" i="1"/>
  <c r="K12" i="1"/>
  <c r="H149" i="2"/>
  <c r="L149" i="2"/>
  <c r="L131" i="2" s="1"/>
  <c r="L156" i="2" s="1"/>
  <c r="M149" i="2"/>
  <c r="J183" i="2"/>
  <c r="P232" i="2"/>
  <c r="O232" i="2"/>
  <c r="M232" i="2"/>
  <c r="L232" i="2"/>
  <c r="J232" i="2"/>
  <c r="H232" i="2"/>
  <c r="G232" i="2"/>
  <c r="F232" i="2"/>
  <c r="M217" i="2"/>
  <c r="L217" i="2"/>
  <c r="J217" i="2"/>
  <c r="H217" i="2"/>
  <c r="M177" i="2"/>
  <c r="L177" i="2"/>
  <c r="J177" i="2"/>
  <c r="H177" i="2"/>
  <c r="G177" i="2"/>
  <c r="P172" i="2"/>
  <c r="O172" i="2"/>
  <c r="M172" i="2"/>
  <c r="L172" i="2"/>
  <c r="J172" i="2"/>
  <c r="H172" i="2"/>
  <c r="G172" i="2"/>
  <c r="F172" i="2"/>
  <c r="P168" i="2"/>
  <c r="O168" i="2"/>
  <c r="M168" i="2"/>
  <c r="L168" i="2"/>
  <c r="J168" i="2"/>
  <c r="H168" i="2"/>
  <c r="G168" i="2"/>
  <c r="F168" i="2"/>
  <c r="P226" i="2"/>
  <c r="O226" i="2"/>
  <c r="M226" i="2"/>
  <c r="L226" i="2"/>
  <c r="J226" i="2"/>
  <c r="H226" i="2"/>
  <c r="G226" i="2"/>
  <c r="F226" i="2"/>
  <c r="M223" i="2"/>
  <c r="L223" i="2"/>
  <c r="J223" i="2"/>
  <c r="H223" i="2"/>
  <c r="H241" i="2" s="1"/>
  <c r="M39" i="2"/>
  <c r="L39" i="2"/>
  <c r="M8" i="2"/>
  <c r="L8" i="2"/>
  <c r="P16" i="2"/>
  <c r="O16" i="2"/>
  <c r="M16" i="2"/>
  <c r="L16" i="2"/>
  <c r="J16" i="2"/>
  <c r="H16" i="2"/>
  <c r="G16" i="2"/>
  <c r="F16" i="2"/>
  <c r="M51" i="2"/>
  <c r="L51" i="2"/>
  <c r="M60" i="2"/>
  <c r="L60" i="2"/>
  <c r="P112" i="2"/>
  <c r="O112" i="2"/>
  <c r="M112" i="2"/>
  <c r="M108" i="2" s="1"/>
  <c r="L112" i="2"/>
  <c r="J112" i="2"/>
  <c r="H112" i="2"/>
  <c r="G112" i="2"/>
  <c r="F112" i="2"/>
  <c r="M78" i="2"/>
  <c r="L78" i="2"/>
  <c r="M65" i="2"/>
  <c r="L65" i="2"/>
  <c r="M120" i="2"/>
  <c r="L120" i="2"/>
  <c r="O26" i="2"/>
  <c r="M26" i="2"/>
  <c r="L26" i="2"/>
  <c r="P213" i="2"/>
  <c r="O213" i="2"/>
  <c r="M213" i="2"/>
  <c r="L213" i="2"/>
  <c r="J213" i="2"/>
  <c r="H213" i="2"/>
  <c r="G213" i="2"/>
  <c r="F213" i="2"/>
  <c r="M164" i="2"/>
  <c r="L164" i="2"/>
  <c r="J164" i="2"/>
  <c r="H164" i="2"/>
  <c r="N267" i="2"/>
  <c r="H141" i="1"/>
  <c r="H140" i="1"/>
  <c r="F140" i="1"/>
  <c r="G140" i="1"/>
  <c r="I140" i="1"/>
  <c r="K140" i="1"/>
  <c r="L140" i="1"/>
  <c r="N140" i="1"/>
  <c r="O140" i="1"/>
  <c r="E140" i="1"/>
  <c r="H139" i="1"/>
  <c r="F139" i="1"/>
  <c r="G139" i="1"/>
  <c r="I139" i="1"/>
  <c r="K139" i="1"/>
  <c r="L139" i="1"/>
  <c r="N139" i="1"/>
  <c r="O139" i="1"/>
  <c r="E139" i="1"/>
  <c r="O137" i="1"/>
  <c r="N137" i="1"/>
  <c r="L137" i="1"/>
  <c r="K137" i="1"/>
  <c r="I137" i="1"/>
  <c r="G137" i="1"/>
  <c r="F137" i="1"/>
  <c r="E137" i="1"/>
  <c r="O133" i="1"/>
  <c r="N133" i="1"/>
  <c r="L133" i="1"/>
  <c r="K133" i="1"/>
  <c r="I133" i="1"/>
  <c r="G133" i="1"/>
  <c r="F133" i="1"/>
  <c r="E133" i="1"/>
  <c r="O129" i="1"/>
  <c r="N129" i="1"/>
  <c r="L129" i="1"/>
  <c r="K129" i="1"/>
  <c r="I129" i="1"/>
  <c r="G129" i="1"/>
  <c r="F129" i="1"/>
  <c r="E129" i="1"/>
  <c r="O125" i="1"/>
  <c r="N125" i="1"/>
  <c r="L125" i="1"/>
  <c r="K125" i="1"/>
  <c r="I125" i="1"/>
  <c r="G125" i="1"/>
  <c r="F125" i="1"/>
  <c r="E125" i="1"/>
  <c r="O122" i="1"/>
  <c r="N122" i="1"/>
  <c r="L122" i="1"/>
  <c r="K122" i="1"/>
  <c r="I122" i="1"/>
  <c r="G122" i="1"/>
  <c r="F122" i="1"/>
  <c r="E122" i="1"/>
  <c r="O118" i="1"/>
  <c r="N118" i="1"/>
  <c r="L118" i="1"/>
  <c r="K118" i="1"/>
  <c r="I118" i="1"/>
  <c r="G118" i="1"/>
  <c r="F118" i="1"/>
  <c r="E118" i="1"/>
  <c r="O114" i="1"/>
  <c r="N114" i="1"/>
  <c r="L114" i="1"/>
  <c r="K114" i="1"/>
  <c r="I114" i="1"/>
  <c r="G114" i="1"/>
  <c r="F114" i="1"/>
  <c r="E114" i="1"/>
  <c r="O111" i="1"/>
  <c r="N111" i="1"/>
  <c r="L111" i="1"/>
  <c r="K111" i="1"/>
  <c r="I111" i="1"/>
  <c r="G111" i="1"/>
  <c r="F111" i="1"/>
  <c r="E111" i="1"/>
  <c r="O108" i="1"/>
  <c r="N108" i="1"/>
  <c r="L108" i="1"/>
  <c r="K108" i="1"/>
  <c r="I108" i="1"/>
  <c r="G108" i="1"/>
  <c r="F108" i="1"/>
  <c r="E108" i="1"/>
  <c r="O105" i="1"/>
  <c r="N105" i="1"/>
  <c r="L105" i="1"/>
  <c r="K105" i="1"/>
  <c r="I105" i="1"/>
  <c r="G105" i="1"/>
  <c r="F105" i="1"/>
  <c r="E105" i="1"/>
  <c r="O101" i="1"/>
  <c r="N101" i="1"/>
  <c r="L101" i="1"/>
  <c r="K101" i="1"/>
  <c r="I101" i="1"/>
  <c r="G101" i="1"/>
  <c r="F101" i="1"/>
  <c r="E101" i="1"/>
  <c r="O98" i="1"/>
  <c r="N98" i="1"/>
  <c r="L98" i="1"/>
  <c r="K98" i="1"/>
  <c r="I98" i="1"/>
  <c r="G98" i="1"/>
  <c r="F98" i="1"/>
  <c r="E98" i="1"/>
  <c r="O95" i="1"/>
  <c r="N95" i="1"/>
  <c r="L95" i="1"/>
  <c r="K95" i="1"/>
  <c r="I95" i="1"/>
  <c r="G95" i="1"/>
  <c r="F95" i="1"/>
  <c r="E95" i="1"/>
  <c r="O90" i="1"/>
  <c r="N90" i="1"/>
  <c r="L91" i="1"/>
  <c r="K91" i="1"/>
  <c r="I91" i="1"/>
  <c r="G91" i="1"/>
  <c r="F91" i="1"/>
  <c r="E91" i="1"/>
  <c r="O85" i="1"/>
  <c r="L87" i="1"/>
  <c r="K87" i="1"/>
  <c r="J87" i="1"/>
  <c r="O82" i="1"/>
  <c r="N82" i="1"/>
  <c r="L82" i="1"/>
  <c r="K82" i="1"/>
  <c r="I82" i="1"/>
  <c r="G82" i="1"/>
  <c r="F82" i="1"/>
  <c r="E82" i="1"/>
  <c r="O78" i="1"/>
  <c r="N78" i="1"/>
  <c r="L78" i="1"/>
  <c r="K78" i="1"/>
  <c r="I78" i="1"/>
  <c r="G78" i="1"/>
  <c r="F78" i="1"/>
  <c r="E78" i="1"/>
  <c r="O74" i="1"/>
  <c r="N74" i="1"/>
  <c r="L74" i="1"/>
  <c r="K74" i="1"/>
  <c r="I74" i="1"/>
  <c r="G74" i="1"/>
  <c r="F74" i="1"/>
  <c r="E74" i="1"/>
  <c r="O70" i="1"/>
  <c r="N70" i="1"/>
  <c r="L70" i="1"/>
  <c r="K70" i="1"/>
  <c r="I70" i="1"/>
  <c r="G70" i="1"/>
  <c r="F70" i="1"/>
  <c r="E70" i="1"/>
  <c r="O67" i="1"/>
  <c r="N67" i="1"/>
  <c r="L67" i="1"/>
  <c r="K67" i="1"/>
  <c r="I67" i="1"/>
  <c r="G67" i="1"/>
  <c r="F67" i="1"/>
  <c r="E67" i="1"/>
  <c r="O63" i="1"/>
  <c r="N63" i="1"/>
  <c r="L63" i="1"/>
  <c r="K63" i="1"/>
  <c r="I63" i="1"/>
  <c r="G63" i="1"/>
  <c r="F63" i="1"/>
  <c r="E63" i="1"/>
  <c r="O59" i="1"/>
  <c r="N59" i="1"/>
  <c r="L59" i="1"/>
  <c r="K59" i="1"/>
  <c r="I59" i="1"/>
  <c r="G59" i="1"/>
  <c r="F59" i="1"/>
  <c r="E59" i="1"/>
  <c r="O56" i="1"/>
  <c r="N56" i="1"/>
  <c r="L56" i="1"/>
  <c r="K56" i="1"/>
  <c r="I56" i="1"/>
  <c r="G56" i="1"/>
  <c r="F56" i="1"/>
  <c r="E56" i="1"/>
  <c r="O52" i="1"/>
  <c r="N52" i="1"/>
  <c r="L52" i="1"/>
  <c r="K52" i="1"/>
  <c r="I52" i="1"/>
  <c r="G52" i="1"/>
  <c r="F52" i="1"/>
  <c r="E52" i="1"/>
  <c r="O48" i="1"/>
  <c r="N48" i="1"/>
  <c r="L48" i="1"/>
  <c r="K48" i="1"/>
  <c r="I48" i="1"/>
  <c r="G48" i="1"/>
  <c r="F48" i="1"/>
  <c r="E48" i="1"/>
  <c r="O44" i="1"/>
  <c r="N44" i="1"/>
  <c r="L44" i="1"/>
  <c r="K44" i="1"/>
  <c r="I44" i="1"/>
  <c r="G44" i="1"/>
  <c r="F44" i="1"/>
  <c r="E44" i="1"/>
  <c r="O41" i="1"/>
  <c r="N41" i="1"/>
  <c r="L41" i="1"/>
  <c r="K41" i="1"/>
  <c r="I41" i="1"/>
  <c r="G41" i="1"/>
  <c r="F41" i="1"/>
  <c r="E41" i="1"/>
  <c r="O37" i="1"/>
  <c r="N37" i="1"/>
  <c r="L37" i="1"/>
  <c r="K37" i="1"/>
  <c r="I37" i="1"/>
  <c r="G37" i="1"/>
  <c r="F37" i="1"/>
  <c r="E37" i="1"/>
  <c r="O33" i="1"/>
  <c r="N33" i="1"/>
  <c r="L33" i="1"/>
  <c r="K33" i="1"/>
  <c r="I33" i="1"/>
  <c r="G33" i="1"/>
  <c r="F33" i="1"/>
  <c r="E33" i="1"/>
  <c r="O29" i="1"/>
  <c r="N29" i="1"/>
  <c r="L29" i="1"/>
  <c r="K29" i="1"/>
  <c r="I29" i="1"/>
  <c r="G29" i="1"/>
  <c r="F29" i="1"/>
  <c r="E29" i="1"/>
  <c r="J241" i="2" l="1"/>
  <c r="L241" i="2"/>
  <c r="N241" i="2" s="1"/>
  <c r="M241" i="2"/>
  <c r="M131" i="2"/>
  <c r="N131" i="2" s="1"/>
  <c r="L68" i="2"/>
  <c r="M68" i="2"/>
  <c r="M156" i="2"/>
  <c r="L108" i="2"/>
  <c r="N108" i="2" s="1"/>
  <c r="M144" i="2"/>
  <c r="K149" i="2"/>
  <c r="N149" i="2"/>
  <c r="I149" i="2"/>
  <c r="H29" i="1"/>
  <c r="J33" i="1"/>
  <c r="H37" i="1"/>
  <c r="J41" i="1"/>
  <c r="M41" i="1"/>
  <c r="J44" i="1"/>
  <c r="M44" i="1"/>
  <c r="H48" i="1"/>
  <c r="J52" i="1"/>
  <c r="M52" i="1"/>
  <c r="J56" i="1"/>
  <c r="M56" i="1"/>
  <c r="J59" i="1"/>
  <c r="M59" i="1"/>
  <c r="J63" i="1"/>
  <c r="M63" i="1"/>
  <c r="H67" i="1"/>
  <c r="H70" i="1"/>
  <c r="J74" i="1"/>
  <c r="M74" i="1"/>
  <c r="J78" i="1"/>
  <c r="J82" i="1"/>
  <c r="E141" i="1"/>
  <c r="N141" i="1"/>
  <c r="K141" i="1"/>
  <c r="G141" i="1"/>
  <c r="M140" i="1"/>
  <c r="J91" i="1"/>
  <c r="J95" i="1"/>
  <c r="J98" i="1"/>
  <c r="J101" i="1"/>
  <c r="J105" i="1"/>
  <c r="J108" i="1"/>
  <c r="J111" i="1"/>
  <c r="J114" i="1"/>
  <c r="J118" i="1"/>
  <c r="J122" i="1"/>
  <c r="J125" i="1"/>
  <c r="J129" i="1"/>
  <c r="J133" i="1"/>
  <c r="J137" i="1"/>
  <c r="L141" i="1"/>
  <c r="M141" i="1" s="1"/>
  <c r="I141" i="1"/>
  <c r="F141" i="1"/>
  <c r="J140" i="1"/>
  <c r="J48" i="1"/>
  <c r="J70" i="1"/>
  <c r="H78" i="1"/>
  <c r="H82" i="1"/>
  <c r="H87" i="1"/>
  <c r="H91" i="1"/>
  <c r="H95" i="1"/>
  <c r="H98" i="1"/>
  <c r="H101" i="1"/>
  <c r="M105" i="1"/>
  <c r="M108" i="1"/>
  <c r="H111" i="1"/>
  <c r="H114" i="1"/>
  <c r="H118" i="1"/>
  <c r="H122" i="1"/>
  <c r="M125" i="1"/>
  <c r="H129" i="1"/>
  <c r="H133" i="1"/>
  <c r="M137" i="1"/>
  <c r="O141" i="1"/>
  <c r="J29" i="1"/>
  <c r="J37" i="1"/>
  <c r="J67" i="1"/>
  <c r="J139" i="1"/>
  <c r="J141" i="1" s="1"/>
  <c r="I217" i="2"/>
  <c r="I144" i="2"/>
  <c r="K144" i="2"/>
  <c r="K183" i="2"/>
  <c r="I183" i="2"/>
  <c r="K217" i="2"/>
  <c r="K232" i="2"/>
  <c r="N232" i="2"/>
  <c r="I232" i="2"/>
  <c r="K39" i="2"/>
  <c r="N39" i="2"/>
  <c r="K241" i="2"/>
  <c r="N217" i="2"/>
  <c r="I241" i="2"/>
  <c r="I26" i="2"/>
  <c r="N120" i="2"/>
  <c r="N65" i="2"/>
  <c r="N78" i="2"/>
  <c r="N112" i="2"/>
  <c r="I16" i="2"/>
  <c r="N16" i="2"/>
  <c r="N223" i="2"/>
  <c r="N177" i="2"/>
  <c r="K164" i="2"/>
  <c r="N60" i="2"/>
  <c r="K26" i="2"/>
  <c r="K101" i="2"/>
  <c r="K223" i="2"/>
  <c r="K168" i="2"/>
  <c r="K172" i="2"/>
  <c r="N172" i="2"/>
  <c r="K177" i="2"/>
  <c r="N164" i="2"/>
  <c r="I164" i="2"/>
  <c r="K213" i="2"/>
  <c r="N213" i="2"/>
  <c r="N26" i="2"/>
  <c r="I101" i="2"/>
  <c r="K65" i="2"/>
  <c r="K78" i="2"/>
  <c r="K112" i="2"/>
  <c r="K60" i="2"/>
  <c r="K51" i="2"/>
  <c r="N51" i="2"/>
  <c r="K16" i="2"/>
  <c r="K8" i="2"/>
  <c r="N8" i="2"/>
  <c r="I223" i="2"/>
  <c r="K226" i="2"/>
  <c r="N226" i="2"/>
  <c r="I168" i="2"/>
  <c r="N168" i="2"/>
  <c r="I177" i="2"/>
  <c r="K267" i="2"/>
  <c r="L267" i="2"/>
  <c r="I112" i="2"/>
  <c r="I60" i="2"/>
  <c r="I172" i="2"/>
  <c r="I213" i="2"/>
  <c r="I120" i="2"/>
  <c r="I78" i="2"/>
  <c r="I51" i="2"/>
  <c r="I8" i="2"/>
  <c r="I39" i="2"/>
  <c r="I226" i="2"/>
  <c r="M78" i="1"/>
  <c r="M82" i="1"/>
  <c r="M87" i="1"/>
  <c r="M91" i="1"/>
  <c r="M95" i="1"/>
  <c r="M98" i="1"/>
  <c r="M101" i="1"/>
  <c r="H105" i="1"/>
  <c r="H108" i="1"/>
  <c r="M111" i="1"/>
  <c r="M114" i="1"/>
  <c r="M118" i="1"/>
  <c r="M122" i="1"/>
  <c r="H125" i="1"/>
  <c r="M129" i="1"/>
  <c r="M133" i="1"/>
  <c r="H137" i="1"/>
  <c r="M37" i="1"/>
  <c r="H41" i="1"/>
  <c r="H44" i="1"/>
  <c r="M48" i="1"/>
  <c r="H52" i="1"/>
  <c r="H56" i="1"/>
  <c r="H59" i="1"/>
  <c r="H63" i="1"/>
  <c r="M67" i="1"/>
  <c r="M70" i="1"/>
  <c r="H74" i="1"/>
  <c r="M139" i="1"/>
  <c r="H33" i="1"/>
  <c r="M29" i="1"/>
  <c r="M33" i="1"/>
  <c r="E21" i="1"/>
  <c r="G21" i="1"/>
  <c r="I21" i="1"/>
  <c r="M21" i="1"/>
  <c r="F21" i="1"/>
  <c r="L21" i="1"/>
  <c r="K18" i="1"/>
  <c r="J18" i="1"/>
  <c r="H21" i="1"/>
  <c r="M180" i="2" l="1"/>
  <c r="M183" i="2" s="1"/>
  <c r="N156" i="2"/>
  <c r="N68" i="2"/>
  <c r="L144" i="2"/>
  <c r="J21" i="1"/>
  <c r="K21" i="1"/>
  <c r="N144" i="2" l="1"/>
  <c r="L180" i="2"/>
  <c r="L183" i="2" s="1"/>
  <c r="N183" i="2" s="1"/>
  <c r="M188" i="2"/>
  <c r="M191" i="2" s="1"/>
  <c r="M194" i="2"/>
  <c r="N30" i="2"/>
  <c r="N153" i="2"/>
  <c r="L101" i="2"/>
  <c r="M101" i="2"/>
  <c r="L188" i="2" l="1"/>
  <c r="N188" i="2" s="1"/>
  <c r="L191" i="2"/>
  <c r="L194" i="2" s="1"/>
  <c r="L197" i="2" s="1"/>
  <c r="L200" i="2" s="1"/>
  <c r="L203" i="2" s="1"/>
  <c r="L206" i="2" s="1"/>
  <c r="L209" i="2" s="1"/>
  <c r="N180" i="2"/>
  <c r="N101" i="2"/>
  <c r="M197" i="2"/>
  <c r="N194" i="2" l="1"/>
  <c r="L105" i="2"/>
  <c r="N191" i="2"/>
  <c r="M200" i="2"/>
  <c r="N197" i="2"/>
  <c r="N200" i="2" l="1"/>
  <c r="M203" i="2"/>
  <c r="M105" i="2"/>
  <c r="N105" i="2" s="1"/>
  <c r="N203" i="2" l="1"/>
  <c r="M206" i="2"/>
  <c r="N206" i="2" l="1"/>
  <c r="M209" i="2"/>
  <c r="N209" i="2" s="1"/>
  <c r="L72" i="2"/>
  <c r="M72" i="2"/>
  <c r="N72" i="2"/>
</calcChain>
</file>

<file path=xl/sharedStrings.xml><?xml version="1.0" encoding="utf-8"?>
<sst xmlns="http://schemas.openxmlformats.org/spreadsheetml/2006/main" count="307" uniqueCount="103">
  <si>
    <t>Goalie</t>
  </si>
  <si>
    <t xml:space="preserve"># </t>
  </si>
  <si>
    <t xml:space="preserve">Name </t>
  </si>
  <si>
    <t xml:space="preserve">GP </t>
  </si>
  <si>
    <t xml:space="preserve">SV% </t>
  </si>
  <si>
    <t xml:space="preserve">GAA </t>
  </si>
  <si>
    <t xml:space="preserve">W </t>
  </si>
  <si>
    <t xml:space="preserve">L </t>
  </si>
  <si>
    <t xml:space="preserve">T </t>
  </si>
  <si>
    <t xml:space="preserve">Lamoureux, Hayden </t>
  </si>
  <si>
    <t xml:space="preserve">Schirrick, Pete </t>
  </si>
  <si>
    <t xml:space="preserve">Young, Jake </t>
  </si>
  <si>
    <t>Total</t>
  </si>
  <si>
    <t>Average</t>
  </si>
  <si>
    <t>Player</t>
  </si>
  <si>
    <t xml:space="preserve">Shots </t>
  </si>
  <si>
    <t xml:space="preserve">Goals </t>
  </si>
  <si>
    <t xml:space="preserve">SH% </t>
  </si>
  <si>
    <t xml:space="preserve">Asst </t>
  </si>
  <si>
    <t xml:space="preserve">FO </t>
  </si>
  <si>
    <t xml:space="preserve">FOW </t>
  </si>
  <si>
    <t xml:space="preserve">FO% </t>
  </si>
  <si>
    <t xml:space="preserve">Gballs </t>
  </si>
  <si>
    <t xml:space="preserve">PM </t>
  </si>
  <si>
    <t xml:space="preserve">Bowman, Gunnar </t>
  </si>
  <si>
    <t xml:space="preserve">Campbell, Zack </t>
  </si>
  <si>
    <t xml:space="preserve">Deck, Trey </t>
  </si>
  <si>
    <t xml:space="preserve">Dunham, Jake </t>
  </si>
  <si>
    <t xml:space="preserve">Erickson, Nick </t>
  </si>
  <si>
    <t xml:space="preserve">Gaasvig, Nicholas </t>
  </si>
  <si>
    <t xml:space="preserve">Hansen, Christian </t>
  </si>
  <si>
    <t xml:space="preserve">Hogness, Christian </t>
  </si>
  <si>
    <t xml:space="preserve">Kallock, Mason </t>
  </si>
  <si>
    <t xml:space="preserve">Kjenstad, Chris </t>
  </si>
  <si>
    <t xml:space="preserve">Larson, Evan </t>
  </si>
  <si>
    <t xml:space="preserve">Lieberg, Garrett </t>
  </si>
  <si>
    <t xml:space="preserve">Lindstrom, Tanner </t>
  </si>
  <si>
    <t xml:space="preserve">Lindstrom, Tyler </t>
  </si>
  <si>
    <t xml:space="preserve">Lunski, Matt </t>
  </si>
  <si>
    <t xml:space="preserve">McDonald, Brady </t>
  </si>
  <si>
    <t xml:space="preserve">Olson, Jacob </t>
  </si>
  <si>
    <t xml:space="preserve">Ramsey, Colton </t>
  </si>
  <si>
    <t xml:space="preserve">Rhen, Nobel </t>
  </si>
  <si>
    <t xml:space="preserve">Shea, Connor </t>
  </si>
  <si>
    <t xml:space="preserve">Steinke, Jonathon </t>
  </si>
  <si>
    <t xml:space="preserve">Twedell, Tom </t>
  </si>
  <si>
    <t>2m</t>
  </si>
  <si>
    <t xml:space="preserve">Williams, Tucker </t>
  </si>
  <si>
    <t xml:space="preserve">Johnson, Brandon </t>
  </si>
  <si>
    <t xml:space="preserve">Melland, Eric </t>
  </si>
  <si>
    <t xml:space="preserve">Saiger, Corey </t>
  </si>
  <si>
    <t xml:space="preserve">Sauve, Aaron </t>
  </si>
  <si>
    <t>Career</t>
  </si>
  <si>
    <t>Minutes</t>
  </si>
  <si>
    <t>Goals Allowed</t>
  </si>
  <si>
    <t>Saves</t>
  </si>
  <si>
    <t>Points</t>
  </si>
  <si>
    <t>16/8  6/0</t>
  </si>
  <si>
    <t xml:space="preserve">Min </t>
  </si>
  <si>
    <t xml:space="preserve">SH </t>
  </si>
  <si>
    <t xml:space="preserve">GA </t>
  </si>
  <si>
    <t xml:space="preserve">SV </t>
  </si>
  <si>
    <t>48m</t>
  </si>
  <si>
    <t>720m</t>
  </si>
  <si>
    <t>768m</t>
  </si>
  <si>
    <t>384m</t>
  </si>
  <si>
    <t>1m</t>
  </si>
  <si>
    <t xml:space="preserve">Byron, Cale </t>
  </si>
  <si>
    <t xml:space="preserve">McCauley, Riley </t>
  </si>
  <si>
    <t xml:space="preserve">Strinden, Brock </t>
  </si>
  <si>
    <t>1.5m</t>
  </si>
  <si>
    <t xml:space="preserve">Yuan, Gary </t>
  </si>
  <si>
    <t xml:space="preserve">Brouillette, Koby </t>
  </si>
  <si>
    <t xml:space="preserve">Greenwood, Zach </t>
  </si>
  <si>
    <t xml:space="preserve">Potter, Jake </t>
  </si>
  <si>
    <t xml:space="preserve">Albin, Mason </t>
  </si>
  <si>
    <t>Asham, Loel</t>
  </si>
  <si>
    <t xml:space="preserve">Auch, Blayn </t>
  </si>
  <si>
    <t>Foster, Aric</t>
  </si>
  <si>
    <t>Kallock, Drew</t>
  </si>
  <si>
    <t>McDonald, Blake</t>
  </si>
  <si>
    <t>Melland, Parker</t>
  </si>
  <si>
    <t>Schantz, Taylor</t>
  </si>
  <si>
    <t>Young , Jordan</t>
  </si>
  <si>
    <t>Kofstad, Ajay</t>
  </si>
  <si>
    <t>Babulic, Isaac</t>
  </si>
  <si>
    <t>Wald, Alan</t>
  </si>
  <si>
    <t>Rank</t>
  </si>
  <si>
    <t>Avery, Gavin</t>
  </si>
  <si>
    <t>Helgeson, Broc</t>
  </si>
  <si>
    <t>Miller, Tristan</t>
  </si>
  <si>
    <t>Borisenko, Kelson</t>
  </si>
  <si>
    <t>Tighe, Avery</t>
  </si>
  <si>
    <t>Cormier, Tyler</t>
  </si>
  <si>
    <t>Lizotte, Micah</t>
  </si>
  <si>
    <t>Avery, Cole</t>
  </si>
  <si>
    <t>Mostler, Jonah</t>
  </si>
  <si>
    <t>Dahl, Caden</t>
  </si>
  <si>
    <t>Dahl, Colten</t>
  </si>
  <si>
    <t>Kallock, Justin</t>
  </si>
  <si>
    <t>Magnell, Ian</t>
  </si>
  <si>
    <t>McArthur, Alex</t>
  </si>
  <si>
    <t>Zeck, 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</si>
</sst>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/>
    </xf>
    <xf numFmtId="10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agueathletics.com/StatsPlayer.asp?player=1455075&amp;teamid=146003&amp;org=grandcitieslacrosse.org" TargetMode="External"/><Relationship Id="rId13" Type="http://schemas.openxmlformats.org/officeDocument/2006/relationships/hyperlink" Target="https://leagueathletics.com/StatsPlayer.asp?player=1065261&amp;teamid=90868&amp;org=grandcitieslacrosse.org" TargetMode="External"/><Relationship Id="rId18" Type="http://schemas.openxmlformats.org/officeDocument/2006/relationships/hyperlink" Target="https://leagueathletics.com/StatsPlayer.asp?player=1404684&amp;teamid=90868&amp;org=grandcitieslacrosse.org" TargetMode="External"/><Relationship Id="rId26" Type="http://schemas.openxmlformats.org/officeDocument/2006/relationships/hyperlink" Target="https://leagueathletics.com/StatsPlayer.asp?player=1412541&amp;teamid=90868&amp;org=grandcitieslacrosse.org" TargetMode="External"/><Relationship Id="rId3" Type="http://schemas.openxmlformats.org/officeDocument/2006/relationships/hyperlink" Target="https://leagueathletics.com/StatsPlayer.asp?player=1751979&amp;teamid=146003&amp;org=grandcitieslacrosse.org" TargetMode="External"/><Relationship Id="rId21" Type="http://schemas.openxmlformats.org/officeDocument/2006/relationships/hyperlink" Target="https://leagueathletics.com/StatsPlayer.asp?player=1046616&amp;teamid=90868&amp;org=grandcitieslacrosse.org" TargetMode="External"/><Relationship Id="rId34" Type="http://schemas.openxmlformats.org/officeDocument/2006/relationships/hyperlink" Target="https://leagueathletics.com/StatsPlayer.asp?player=1074433&amp;teamid=90868&amp;org=grandcitieslacrosse.org" TargetMode="External"/><Relationship Id="rId7" Type="http://schemas.openxmlformats.org/officeDocument/2006/relationships/hyperlink" Target="https://leagueathletics.com/StatsPlayer.asp?player=1406605&amp;teamid=90868&amp;org=grandcitieslacrosse.org" TargetMode="External"/><Relationship Id="rId12" Type="http://schemas.openxmlformats.org/officeDocument/2006/relationships/hyperlink" Target="https://leagueathletics.com/StatsPlayer.asp?player=1082694&amp;teamid=90868&amp;org=grandcitieslacrosse.org" TargetMode="External"/><Relationship Id="rId17" Type="http://schemas.openxmlformats.org/officeDocument/2006/relationships/hyperlink" Target="https://leagueathletics.com/StatsPlayer.asp?player=1438583&amp;teamid=90868&amp;org=grandcitieslacrosse.org" TargetMode="External"/><Relationship Id="rId25" Type="http://schemas.openxmlformats.org/officeDocument/2006/relationships/hyperlink" Target="https://leagueathletics.com/StatsPlayer.asp?player=1440719&amp;teamid=90868&amp;org=grandcitieslacrosse.org" TargetMode="External"/><Relationship Id="rId33" Type="http://schemas.openxmlformats.org/officeDocument/2006/relationships/hyperlink" Target="https://leagueathletics.com/StatsPlayer.asp?player=1455075&amp;teamid=146003&amp;org=grandcitieslacrosse.org" TargetMode="External"/><Relationship Id="rId2" Type="http://schemas.openxmlformats.org/officeDocument/2006/relationships/hyperlink" Target="https://leagueathletics.com/StatsPlayer.asp?player=1721961&amp;teamid=146003&amp;org=grandcitieslacrosse.org" TargetMode="External"/><Relationship Id="rId16" Type="http://schemas.openxmlformats.org/officeDocument/2006/relationships/hyperlink" Target="https://leagueathletics.com/StatsPlayer.asp?player=1408112&amp;teamid=90868&amp;org=grandcitieslacrosse.org" TargetMode="External"/><Relationship Id="rId20" Type="http://schemas.openxmlformats.org/officeDocument/2006/relationships/hyperlink" Target="https://leagueathletics.com/StatsPlayer.asp?player=1453922&amp;teamid=90868&amp;org=grandcitieslacrosse.org" TargetMode="External"/><Relationship Id="rId29" Type="http://schemas.openxmlformats.org/officeDocument/2006/relationships/hyperlink" Target="https://leagueathletics.com/StatsPlayer.asp?player=1315859&amp;teamid=90868&amp;org=grandcitieslacrosse.org" TargetMode="External"/><Relationship Id="rId1" Type="http://schemas.openxmlformats.org/officeDocument/2006/relationships/hyperlink" Target="https://leagueathletics.com/StatsPlayer.asp?player=1406626&amp;teamid=146003&amp;org=grandcitieslacrosse.org" TargetMode="External"/><Relationship Id="rId6" Type="http://schemas.openxmlformats.org/officeDocument/2006/relationships/hyperlink" Target="https://leagueathletics.com/StatsPlayer.asp?player=1405750&amp;teamid=90868&amp;org=grandcitieslacrosse.org" TargetMode="External"/><Relationship Id="rId11" Type="http://schemas.openxmlformats.org/officeDocument/2006/relationships/hyperlink" Target="https://leagueathletics.com/StatsPlayer.asp?player=1155135&amp;teamid=90868&amp;org=grandcitieslacrosse.org" TargetMode="External"/><Relationship Id="rId24" Type="http://schemas.openxmlformats.org/officeDocument/2006/relationships/hyperlink" Target="https://leagueathletics.com/StatsPlayer.asp?player=1453664&amp;teamid=90868&amp;org=grandcitieslacrosse.org" TargetMode="External"/><Relationship Id="rId32" Type="http://schemas.openxmlformats.org/officeDocument/2006/relationships/hyperlink" Target="https://leagueathletics.com/StatsPlayer.asp?player=1737961&amp;teamid=146003&amp;org=grandcitieslacrosse.org" TargetMode="External"/><Relationship Id="rId5" Type="http://schemas.openxmlformats.org/officeDocument/2006/relationships/hyperlink" Target="https://leagueathletics.com/StatsPlayer.asp?player=1082694&amp;teamid=90868&amp;org=grandcitieslacrosse.org" TargetMode="External"/><Relationship Id="rId15" Type="http://schemas.openxmlformats.org/officeDocument/2006/relationships/hyperlink" Target="https://leagueathletics.com/StatsPlayer.asp?player=1063718&amp;teamid=90868&amp;org=grandcitieslacrosse.org" TargetMode="External"/><Relationship Id="rId23" Type="http://schemas.openxmlformats.org/officeDocument/2006/relationships/hyperlink" Target="https://leagueathletics.com/StatsPlayer.asp?player=1075915&amp;teamid=90868&amp;org=grandcitieslacrosse.org" TargetMode="External"/><Relationship Id="rId28" Type="http://schemas.openxmlformats.org/officeDocument/2006/relationships/hyperlink" Target="https://leagueathletics.com/StatsPlayer.asp?player=1433793&amp;teamid=90868&amp;org=grandcitieslacrosse.org" TargetMode="External"/><Relationship Id="rId10" Type="http://schemas.openxmlformats.org/officeDocument/2006/relationships/hyperlink" Target="https://leagueathletics.com/StatsPlayer.asp?player=1427143&amp;teamid=90868&amp;org=grandcitieslacrosse.org" TargetMode="External"/><Relationship Id="rId19" Type="http://schemas.openxmlformats.org/officeDocument/2006/relationships/hyperlink" Target="https://leagueathletics.com/StatsPlayer.asp?player=1074094&amp;teamid=90868&amp;org=grandcitieslacrosse.org" TargetMode="External"/><Relationship Id="rId31" Type="http://schemas.openxmlformats.org/officeDocument/2006/relationships/hyperlink" Target="https://leagueathletics.com/StatsPlayer.asp?player=1406605&amp;teamid=90868&amp;org=grandcitieslacrosse.org" TargetMode="External"/><Relationship Id="rId4" Type="http://schemas.openxmlformats.org/officeDocument/2006/relationships/hyperlink" Target="https://leagueathletics.com/StatsPlayer.asp?player=1748423&amp;teamid=146003&amp;org=grandcitieslacrosse.org" TargetMode="External"/><Relationship Id="rId9" Type="http://schemas.openxmlformats.org/officeDocument/2006/relationships/hyperlink" Target="https://leagueathletics.com/StatsPlayer.asp?player=1381096&amp;teamid=90868&amp;org=grandcitieslacrosse.org" TargetMode="External"/><Relationship Id="rId14" Type="http://schemas.openxmlformats.org/officeDocument/2006/relationships/hyperlink" Target="https://leagueathletics.com/StatsPlayer.asp?player=1073293&amp;teamid=90868&amp;org=grandcitieslacrosse.org" TargetMode="External"/><Relationship Id="rId22" Type="http://schemas.openxmlformats.org/officeDocument/2006/relationships/hyperlink" Target="https://leagueathletics.com/StatsPlayer.asp?player=1046615&amp;teamid=90868&amp;org=grandcitieslacrosse.org" TargetMode="External"/><Relationship Id="rId27" Type="http://schemas.openxmlformats.org/officeDocument/2006/relationships/hyperlink" Target="https://leagueathletics.com/StatsPlayer.asp?player=1405750&amp;teamid=90868&amp;org=grandcitieslacrosse.org" TargetMode="External"/><Relationship Id="rId30" Type="http://schemas.openxmlformats.org/officeDocument/2006/relationships/hyperlink" Target="https://leagueathletics.com/StatsPlayer.asp?player=1409148&amp;teamid=90868&amp;org=grandcitieslacrosse.org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leagueathletics.com/StatsPlayer.asp?player=1063718&amp;teamid=90868&amp;org=grandcitieslacrosse.org" TargetMode="External"/><Relationship Id="rId18" Type="http://schemas.openxmlformats.org/officeDocument/2006/relationships/hyperlink" Target="https://leagueathletics.com/StatsPlayer.asp?player=1453922&amp;teamid=90868&amp;org=grandcitieslacrosse.org" TargetMode="External"/><Relationship Id="rId26" Type="http://schemas.openxmlformats.org/officeDocument/2006/relationships/hyperlink" Target="https://leagueathletics.com/StatsPlayer.asp?player=1315859&amp;teamid=90868&amp;org=grandcitieslacrosse.org" TargetMode="External"/><Relationship Id="rId39" Type="http://schemas.openxmlformats.org/officeDocument/2006/relationships/hyperlink" Target="https://leagueathletics.com/StatsPlayer.asp?player=2057470&amp;teamid=193531&amp;org=grandcitieslacrosse.org" TargetMode="External"/><Relationship Id="rId21" Type="http://schemas.openxmlformats.org/officeDocument/2006/relationships/hyperlink" Target="https://leagueathletics.com/StatsPlayer.asp?player=1075915&amp;teamid=90868&amp;org=grandcitieslacrosse.org" TargetMode="External"/><Relationship Id="rId34" Type="http://schemas.openxmlformats.org/officeDocument/2006/relationships/hyperlink" Target="https://leagueathletics.com/StatsPlayer.asp?player=1984358&amp;teamid=193531&amp;org=grandcitieslacrosse.org" TargetMode="External"/><Relationship Id="rId42" Type="http://schemas.openxmlformats.org/officeDocument/2006/relationships/hyperlink" Target="https://leagueathletics.com/StatsPlayer.asp?player=2061907&amp;teamid=193531&amp;org=grandcitieslacrosse.org" TargetMode="External"/><Relationship Id="rId47" Type="http://schemas.openxmlformats.org/officeDocument/2006/relationships/hyperlink" Target="https://leagueathletics.com/StatsPlayer.asp?player=2040280&amp;teamid=193531&amp;org=grandcitieslacrosse.org" TargetMode="External"/><Relationship Id="rId50" Type="http://schemas.openxmlformats.org/officeDocument/2006/relationships/hyperlink" Target="https://leagueathletics.com/StatsPlayer.asp?player=1381096&amp;teamid=90868&amp;org=grandcitieslacrosse.org" TargetMode="External"/><Relationship Id="rId55" Type="http://schemas.openxmlformats.org/officeDocument/2006/relationships/hyperlink" Target="https://leagueathletics.com/StatsPlayer.asp?player=1737961&amp;teamid=146003&amp;org=grandcitieslacrosse.org" TargetMode="External"/><Relationship Id="rId63" Type="http://schemas.openxmlformats.org/officeDocument/2006/relationships/hyperlink" Target="https://leagueathletics.com/StatsPlayer.asp?player=1408112&amp;teamid=90868&amp;org=grandcitieslacrosse.org" TargetMode="External"/><Relationship Id="rId68" Type="http://schemas.openxmlformats.org/officeDocument/2006/relationships/hyperlink" Target="https://leagueathletics.com/StatsPlayer.asp?player=1408112&amp;teamid=90868&amp;org=grandcitieslacrosse.org" TargetMode="External"/><Relationship Id="rId7" Type="http://schemas.openxmlformats.org/officeDocument/2006/relationships/hyperlink" Target="https://leagueathletics.com/StatsPlayer.asp?player=1406605&amp;teamid=90868&amp;org=grandcitieslacrosse.org" TargetMode="External"/><Relationship Id="rId2" Type="http://schemas.openxmlformats.org/officeDocument/2006/relationships/hyperlink" Target="https://leagueathletics.com/StatsPlayer.asp?player=1721961&amp;teamid=146003&amp;org=grandcitieslacrosse.org" TargetMode="External"/><Relationship Id="rId16" Type="http://schemas.openxmlformats.org/officeDocument/2006/relationships/hyperlink" Target="https://leagueathletics.com/StatsPlayer.asp?player=1404684&amp;teamid=90868&amp;org=grandcitieslacrosse.org" TargetMode="External"/><Relationship Id="rId29" Type="http://schemas.openxmlformats.org/officeDocument/2006/relationships/hyperlink" Target="https://leagueathletics.com/StatsPlayer.asp?player=1455075&amp;teamid=146003&amp;org=grandcitieslacrosse.org" TargetMode="External"/><Relationship Id="rId1" Type="http://schemas.openxmlformats.org/officeDocument/2006/relationships/hyperlink" Target="https://leagueathletics.com/StatsPlayer.asp?player=1406626&amp;teamid=146003&amp;org=grandcitieslacrosse.org" TargetMode="External"/><Relationship Id="rId6" Type="http://schemas.openxmlformats.org/officeDocument/2006/relationships/hyperlink" Target="https://leagueathletics.com/StatsPlayer.asp?player=1405750&amp;teamid=90868&amp;org=grandcitieslacrosse.org" TargetMode="External"/><Relationship Id="rId11" Type="http://schemas.openxmlformats.org/officeDocument/2006/relationships/hyperlink" Target="https://leagueathletics.com/StatsPlayer.asp?player=1065261&amp;teamid=90868&amp;org=grandcitieslacrosse.org" TargetMode="External"/><Relationship Id="rId24" Type="http://schemas.openxmlformats.org/officeDocument/2006/relationships/hyperlink" Target="https://leagueathletics.com/StatsPlayer.asp?player=1412541&amp;teamid=90868&amp;org=grandcitieslacrosse.org" TargetMode="External"/><Relationship Id="rId32" Type="http://schemas.openxmlformats.org/officeDocument/2006/relationships/hyperlink" Target="https://leagueathletics.com/StatsPlayer.asp?player=1074433&amp;teamid=90868&amp;org=grandcitieslacrosse.org" TargetMode="External"/><Relationship Id="rId37" Type="http://schemas.openxmlformats.org/officeDocument/2006/relationships/hyperlink" Target="https://leagueathletics.com/StatsPlayer.asp?player=2061907&amp;teamid=193531&amp;org=grandcitieslacrosse.org" TargetMode="External"/><Relationship Id="rId40" Type="http://schemas.openxmlformats.org/officeDocument/2006/relationships/hyperlink" Target="https://leagueathletics.com/StatsPlayer.asp?player=2046345&amp;teamid=193531&amp;org=grandcitieslacrosse.org" TargetMode="External"/><Relationship Id="rId45" Type="http://schemas.openxmlformats.org/officeDocument/2006/relationships/hyperlink" Target="https://leagueathletics.com/StatsPlayer.asp?player=2040280&amp;teamid=193531&amp;org=grandcitieslacrosse.org" TargetMode="External"/><Relationship Id="rId53" Type="http://schemas.openxmlformats.org/officeDocument/2006/relationships/hyperlink" Target="https://leagueathletics.com/StatsPlayer.asp?player=2040280&amp;teamid=193531&amp;org=grandcitieslacrosse.org" TargetMode="External"/><Relationship Id="rId58" Type="http://schemas.openxmlformats.org/officeDocument/2006/relationships/hyperlink" Target="https://leagueathletics.com/StatsPlayer.asp?player=1737961&amp;teamid=146003&amp;org=grandcitieslacrosse.org" TargetMode="External"/><Relationship Id="rId66" Type="http://schemas.openxmlformats.org/officeDocument/2006/relationships/hyperlink" Target="https://leagueathletics.com/StatsPlayer.asp?player=1408112&amp;teamid=90868&amp;org=grandcitieslacrosse.org" TargetMode="External"/><Relationship Id="rId5" Type="http://schemas.openxmlformats.org/officeDocument/2006/relationships/hyperlink" Target="https://leagueathletics.com/StatsPlayer.asp?player=1082694&amp;teamid=90868&amp;org=grandcitieslacrosse.org" TargetMode="External"/><Relationship Id="rId15" Type="http://schemas.openxmlformats.org/officeDocument/2006/relationships/hyperlink" Target="https://leagueathletics.com/StatsPlayer.asp?player=1438583&amp;teamid=90868&amp;org=grandcitieslacrosse.org" TargetMode="External"/><Relationship Id="rId23" Type="http://schemas.openxmlformats.org/officeDocument/2006/relationships/hyperlink" Target="https://leagueathletics.com/StatsPlayer.asp?player=1440719&amp;teamid=90868&amp;org=grandcitieslacrosse.org" TargetMode="External"/><Relationship Id="rId28" Type="http://schemas.openxmlformats.org/officeDocument/2006/relationships/hyperlink" Target="https://leagueathletics.com/StatsPlayer.asp?player=1406605&amp;teamid=90868&amp;org=grandcitieslacrosse.org" TargetMode="External"/><Relationship Id="rId36" Type="http://schemas.openxmlformats.org/officeDocument/2006/relationships/hyperlink" Target="https://leagueathletics.com/StatsPlayer.asp?player=2022866&amp;teamid=193531&amp;org=grandcitieslacrosse.org" TargetMode="External"/><Relationship Id="rId49" Type="http://schemas.openxmlformats.org/officeDocument/2006/relationships/hyperlink" Target="https://leagueathletics.com/StatsPlayer.asp?player=2040280&amp;teamid=193531&amp;org=grandcitieslacrosse.org" TargetMode="External"/><Relationship Id="rId57" Type="http://schemas.openxmlformats.org/officeDocument/2006/relationships/hyperlink" Target="https://leagueathletics.com/StatsPlayer.asp?player=1737961&amp;teamid=146003&amp;org=grandcitieslacrosse.org" TargetMode="External"/><Relationship Id="rId61" Type="http://schemas.openxmlformats.org/officeDocument/2006/relationships/hyperlink" Target="https://leagueathletics.com/StatsPlayer.asp?player=1408112&amp;teamid=90868&amp;org=grandcitieslacrosse.org" TargetMode="External"/><Relationship Id="rId10" Type="http://schemas.openxmlformats.org/officeDocument/2006/relationships/hyperlink" Target="https://leagueathletics.com/StatsPlayer.asp?player=1155135&amp;teamid=90868&amp;org=grandcitieslacrosse.org" TargetMode="External"/><Relationship Id="rId19" Type="http://schemas.openxmlformats.org/officeDocument/2006/relationships/hyperlink" Target="https://leagueathletics.com/StatsPlayer.asp?player=1046616&amp;teamid=90868&amp;org=grandcitieslacrosse.org" TargetMode="External"/><Relationship Id="rId31" Type="http://schemas.openxmlformats.org/officeDocument/2006/relationships/hyperlink" Target="https://leagueathletics.com/StatsPlayer.asp?player=1082694&amp;teamid=90868&amp;org=grandcitieslacrosse.org" TargetMode="External"/><Relationship Id="rId44" Type="http://schemas.openxmlformats.org/officeDocument/2006/relationships/hyperlink" Target="https://leagueathletics.com/StatsPlayer.asp?player=2040280&amp;teamid=193531&amp;org=grandcitieslacrosse.org" TargetMode="External"/><Relationship Id="rId52" Type="http://schemas.openxmlformats.org/officeDocument/2006/relationships/hyperlink" Target="https://leagueathletics.com/StatsPlayer.asp?player=1082694&amp;teamid=90868&amp;org=grandcitieslacrosse.org" TargetMode="External"/><Relationship Id="rId60" Type="http://schemas.openxmlformats.org/officeDocument/2006/relationships/hyperlink" Target="https://leagueathletics.com/StatsPlayer.asp?player=1737961&amp;teamid=146003&amp;org=grandcitieslacrosse.org" TargetMode="External"/><Relationship Id="rId65" Type="http://schemas.openxmlformats.org/officeDocument/2006/relationships/hyperlink" Target="https://leagueathletics.com/StatsPlayer.asp?player=1408112&amp;teamid=90868&amp;org=grandcitieslacrosse.org" TargetMode="External"/><Relationship Id="rId4" Type="http://schemas.openxmlformats.org/officeDocument/2006/relationships/hyperlink" Target="https://leagueathletics.com/StatsPlayer.asp?player=1748423&amp;teamid=146003&amp;org=grandcitieslacrosse.org" TargetMode="External"/><Relationship Id="rId9" Type="http://schemas.openxmlformats.org/officeDocument/2006/relationships/hyperlink" Target="https://leagueathletics.com/StatsPlayer.asp?player=1427143&amp;teamid=90868&amp;org=grandcitieslacrosse.org" TargetMode="External"/><Relationship Id="rId14" Type="http://schemas.openxmlformats.org/officeDocument/2006/relationships/hyperlink" Target="https://leagueathletics.com/StatsPlayer.asp?player=1408112&amp;teamid=90868&amp;org=grandcitieslacrosse.org" TargetMode="External"/><Relationship Id="rId22" Type="http://schemas.openxmlformats.org/officeDocument/2006/relationships/hyperlink" Target="https://leagueathletics.com/StatsPlayer.asp?player=1453664&amp;teamid=90868&amp;org=grandcitieslacrosse.org" TargetMode="External"/><Relationship Id="rId27" Type="http://schemas.openxmlformats.org/officeDocument/2006/relationships/hyperlink" Target="https://leagueathletics.com/StatsPlayer.asp?player=1409148&amp;teamid=90868&amp;org=grandcitieslacrosse.org" TargetMode="External"/><Relationship Id="rId30" Type="http://schemas.openxmlformats.org/officeDocument/2006/relationships/hyperlink" Target="https://leagueathletics.com/StatsPlayer.asp?player=1737961&amp;teamid=146003&amp;org=grandcitieslacrosse.org" TargetMode="External"/><Relationship Id="rId35" Type="http://schemas.openxmlformats.org/officeDocument/2006/relationships/hyperlink" Target="https://leagueathletics.com/StatsPlayer.asp?player=2021630&amp;teamid=193531&amp;org=grandcitieslacrosse.org" TargetMode="External"/><Relationship Id="rId43" Type="http://schemas.openxmlformats.org/officeDocument/2006/relationships/hyperlink" Target="https://leagueathletics.com/StatsPlayer.asp?player=2040280&amp;teamid=193531&amp;org=grandcitieslacrosse.org" TargetMode="External"/><Relationship Id="rId48" Type="http://schemas.openxmlformats.org/officeDocument/2006/relationships/hyperlink" Target="https://leagueathletics.com/StatsPlayer.asp?player=2040280&amp;teamid=193531&amp;org=grandcitieslacrosse.org" TargetMode="External"/><Relationship Id="rId56" Type="http://schemas.openxmlformats.org/officeDocument/2006/relationships/hyperlink" Target="https://leagueathletics.com/StatsPlayer.asp?player=1082694&amp;teamid=90868&amp;org=grandcitieslacrosse.org" TargetMode="External"/><Relationship Id="rId64" Type="http://schemas.openxmlformats.org/officeDocument/2006/relationships/hyperlink" Target="https://leagueathletics.com/StatsPlayer.asp?player=1408112&amp;teamid=90868&amp;org=grandcitieslacrosse.org" TargetMode="External"/><Relationship Id="rId69" Type="http://schemas.openxmlformats.org/officeDocument/2006/relationships/hyperlink" Target="https://leagueathletics.com/StatsPlayer.asp?player=1408112&amp;teamid=90868&amp;org=grandcitieslacrosse.org" TargetMode="External"/><Relationship Id="rId8" Type="http://schemas.openxmlformats.org/officeDocument/2006/relationships/hyperlink" Target="https://leagueathletics.com/StatsPlayer.asp?player=1455075&amp;teamid=146003&amp;org=grandcitieslacrosse.org" TargetMode="External"/><Relationship Id="rId51" Type="http://schemas.openxmlformats.org/officeDocument/2006/relationships/hyperlink" Target="https://leagueathletics.com/StatsPlayer.asp?player=2040280&amp;teamid=193531&amp;org=grandcitieslacrosse.org" TargetMode="External"/><Relationship Id="rId3" Type="http://schemas.openxmlformats.org/officeDocument/2006/relationships/hyperlink" Target="https://leagueathletics.com/StatsPlayer.asp?player=1751979&amp;teamid=146003&amp;org=grandcitieslacrosse.org" TargetMode="External"/><Relationship Id="rId12" Type="http://schemas.openxmlformats.org/officeDocument/2006/relationships/hyperlink" Target="https://leagueathletics.com/StatsPlayer.asp?player=1073293&amp;teamid=90868&amp;org=grandcitieslacrosse.org" TargetMode="External"/><Relationship Id="rId17" Type="http://schemas.openxmlformats.org/officeDocument/2006/relationships/hyperlink" Target="https://leagueathletics.com/StatsPlayer.asp?player=1074094&amp;teamid=90868&amp;org=grandcitieslacrosse.org" TargetMode="External"/><Relationship Id="rId25" Type="http://schemas.openxmlformats.org/officeDocument/2006/relationships/hyperlink" Target="https://leagueathletics.com/StatsPlayer.asp?player=1405750&amp;teamid=90868&amp;org=grandcitieslacrosse.org" TargetMode="External"/><Relationship Id="rId33" Type="http://schemas.openxmlformats.org/officeDocument/2006/relationships/hyperlink" Target="https://leagueathletics.com/StatsPlayer.asp?player=1433793&amp;teamid=90868&amp;org=grandcitieslacrosse.org" TargetMode="External"/><Relationship Id="rId38" Type="http://schemas.openxmlformats.org/officeDocument/2006/relationships/hyperlink" Target="https://leagueathletics.com/StatsPlayer.asp?player=2043067&amp;teamid=193531&amp;org=grandcitieslacrosse.org" TargetMode="External"/><Relationship Id="rId46" Type="http://schemas.openxmlformats.org/officeDocument/2006/relationships/hyperlink" Target="https://leagueathletics.com/StatsPlayer.asp?player=2040280&amp;teamid=193531&amp;org=grandcitieslacrosse.org" TargetMode="External"/><Relationship Id="rId59" Type="http://schemas.openxmlformats.org/officeDocument/2006/relationships/hyperlink" Target="https://leagueathletics.com/StatsPlayer.asp?player=1737961&amp;teamid=146003&amp;org=grandcitieslacrosse.org" TargetMode="External"/><Relationship Id="rId67" Type="http://schemas.openxmlformats.org/officeDocument/2006/relationships/hyperlink" Target="https://leagueathletics.com/StatsPlayer.asp?player=1408112&amp;teamid=90868&amp;org=grandcitieslacrosse.org" TargetMode="External"/><Relationship Id="rId20" Type="http://schemas.openxmlformats.org/officeDocument/2006/relationships/hyperlink" Target="https://leagueathletics.com/StatsPlayer.asp?player=1046615&amp;teamid=90868&amp;org=grandcitieslacrosse.org" TargetMode="External"/><Relationship Id="rId41" Type="http://schemas.openxmlformats.org/officeDocument/2006/relationships/hyperlink" Target="https://leagueathletics.com/StatsPlayer.asp?player=2040280&amp;teamid=193531&amp;org=grandcitieslacrosse.org" TargetMode="External"/><Relationship Id="rId54" Type="http://schemas.openxmlformats.org/officeDocument/2006/relationships/hyperlink" Target="https://leagueathletics.com/StatsPlayer.asp?player=1408112&amp;teamid=90868&amp;org=grandcitieslacrosse.org" TargetMode="External"/><Relationship Id="rId62" Type="http://schemas.openxmlformats.org/officeDocument/2006/relationships/hyperlink" Target="https://leagueathletics.com/StatsPlayer.asp?player=1408112&amp;teamid=90868&amp;org=grandcitieslacrosse.org" TargetMode="External"/><Relationship Id="rId7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leagueathletics.com/StatsPlayer.asp?player=2040280&amp;teamid=193531&amp;org=grandcitieslacrosse.org" TargetMode="External"/><Relationship Id="rId3" Type="http://schemas.openxmlformats.org/officeDocument/2006/relationships/hyperlink" Target="https://leagueathletics.com/StatsPlayer.asp?player=2022866&amp;teamid=193531&amp;org=grandcitieslacrosse.org" TargetMode="External"/><Relationship Id="rId7" Type="http://schemas.openxmlformats.org/officeDocument/2006/relationships/hyperlink" Target="https://leagueathletics.com/StatsPlayer.asp?player=2046345&amp;teamid=193531&amp;org=grandcitieslacrosse.org" TargetMode="External"/><Relationship Id="rId2" Type="http://schemas.openxmlformats.org/officeDocument/2006/relationships/hyperlink" Target="https://leagueathletics.com/StatsPlayer.asp?player=1406605&amp;teamid=193531&amp;org=grandcitieslacrosse.org" TargetMode="External"/><Relationship Id="rId1" Type="http://schemas.openxmlformats.org/officeDocument/2006/relationships/hyperlink" Target="https://leagueathletics.com/StatsPlayer.asp?player=1405750&amp;teamid=193531&amp;org=grandcitieslacrosse.org" TargetMode="External"/><Relationship Id="rId6" Type="http://schemas.openxmlformats.org/officeDocument/2006/relationships/hyperlink" Target="https://leagueathletics.com/StatsPlayer.asp?player=2057470&amp;teamid=193531&amp;org=grandcitieslacrosse.org" TargetMode="External"/><Relationship Id="rId5" Type="http://schemas.openxmlformats.org/officeDocument/2006/relationships/hyperlink" Target="https://leagueathletics.com/StatsPlayer.asp?player=2043067&amp;teamid=193531&amp;org=grandcitieslacrosse.org" TargetMode="External"/><Relationship Id="rId4" Type="http://schemas.openxmlformats.org/officeDocument/2006/relationships/hyperlink" Target="https://leagueathletics.com/StatsPlayer.asp?player=2061907&amp;teamid=193531&amp;org=grandcitieslacross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opLeftCell="A11" workbookViewId="0">
      <pane ySplit="16" topLeftCell="A87" activePane="bottomLeft" state="frozenSplit"/>
      <selection activeCell="A11" sqref="A11"/>
      <selection pane="bottomLeft" activeCell="D86" sqref="D86:O86"/>
    </sheetView>
  </sheetViews>
  <sheetFormatPr defaultRowHeight="15" x14ac:dyDescent="0.25"/>
  <cols>
    <col min="1" max="1" width="6.7109375" bestFit="1" customWidth="1"/>
    <col min="2" max="2" width="3" bestFit="1" customWidth="1"/>
    <col min="3" max="3" width="19.28515625" bestFit="1" customWidth="1"/>
    <col min="4" max="4" width="19.28515625" customWidth="1"/>
    <col min="5" max="5" width="4" bestFit="1" customWidth="1"/>
    <col min="6" max="6" width="9.28515625" customWidth="1"/>
    <col min="7" max="7" width="9.140625" bestFit="1" customWidth="1"/>
    <col min="8" max="8" width="13.7109375" customWidth="1"/>
    <col min="9" max="9" width="10.85546875" customWidth="1"/>
    <col min="10" max="10" width="10.140625" bestFit="1" customWidth="1"/>
    <col min="11" max="11" width="11.5703125" bestFit="1" customWidth="1"/>
    <col min="12" max="12" width="7.7109375" bestFit="1" customWidth="1"/>
    <col min="13" max="13" width="6.5703125" bestFit="1" customWidth="1"/>
    <col min="14" max="14" width="7.28515625" bestFit="1" customWidth="1"/>
  </cols>
  <sheetData>
    <row r="1" spans="1:14" x14ac:dyDescent="0.25">
      <c r="A1" t="s">
        <v>0</v>
      </c>
    </row>
    <row r="2" spans="1:14" ht="12.75" customHeight="1" x14ac:dyDescent="0.25">
      <c r="A2" s="1"/>
      <c r="B2" s="1" t="s">
        <v>1</v>
      </c>
      <c r="C2" s="1" t="s">
        <v>2</v>
      </c>
      <c r="D2" s="1"/>
      <c r="E2" s="1" t="s">
        <v>3</v>
      </c>
      <c r="F2" s="1" t="s">
        <v>53</v>
      </c>
      <c r="G2" s="1" t="s">
        <v>15</v>
      </c>
      <c r="H2" s="1" t="s">
        <v>54</v>
      </c>
      <c r="I2" s="1" t="s">
        <v>55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</row>
    <row r="3" spans="1:14" x14ac:dyDescent="0.25">
      <c r="A3" s="2"/>
      <c r="B3" s="2">
        <v>4</v>
      </c>
      <c r="C3" s="3" t="s">
        <v>27</v>
      </c>
      <c r="D3" s="3">
        <v>2012</v>
      </c>
      <c r="E3" s="2">
        <v>1</v>
      </c>
      <c r="F3" s="2">
        <v>0.5</v>
      </c>
      <c r="G3" s="2">
        <v>1</v>
      </c>
      <c r="H3" s="2">
        <v>1</v>
      </c>
      <c r="I3" s="2">
        <v>0</v>
      </c>
      <c r="J3" s="4">
        <v>0</v>
      </c>
      <c r="K3" s="2">
        <v>96</v>
      </c>
      <c r="L3" s="2"/>
      <c r="M3" s="2"/>
      <c r="N3" s="2"/>
    </row>
    <row r="4" spans="1:14" x14ac:dyDescent="0.25">
      <c r="A4" s="2"/>
      <c r="B4" s="2"/>
      <c r="C4" s="3"/>
      <c r="D4" s="3" t="s">
        <v>52</v>
      </c>
      <c r="E4" s="2">
        <v>1</v>
      </c>
      <c r="F4" s="2">
        <v>0.5</v>
      </c>
      <c r="G4" s="2">
        <v>1</v>
      </c>
      <c r="H4" s="2">
        <v>1</v>
      </c>
      <c r="I4" s="2">
        <v>0</v>
      </c>
      <c r="J4" s="4">
        <v>0</v>
      </c>
      <c r="K4" s="2">
        <v>96</v>
      </c>
      <c r="L4" s="2"/>
      <c r="M4" s="2"/>
      <c r="N4" s="2"/>
    </row>
    <row r="5" spans="1:14" x14ac:dyDescent="0.25">
      <c r="A5" s="2"/>
      <c r="B5" s="2"/>
      <c r="C5" s="3"/>
      <c r="D5" s="3"/>
      <c r="E5" s="2"/>
      <c r="F5" s="2"/>
      <c r="G5" s="2"/>
      <c r="H5" s="2"/>
      <c r="I5" s="2"/>
      <c r="J5" s="4"/>
      <c r="K5" s="2"/>
      <c r="L5" s="2"/>
      <c r="M5" s="2"/>
      <c r="N5" s="2"/>
    </row>
    <row r="6" spans="1:14" x14ac:dyDescent="0.25">
      <c r="A6" s="2"/>
      <c r="B6" s="2">
        <v>19</v>
      </c>
      <c r="C6" s="3" t="s">
        <v>9</v>
      </c>
      <c r="D6" s="3">
        <v>2013</v>
      </c>
      <c r="E6" s="2">
        <v>1</v>
      </c>
      <c r="F6" s="2">
        <v>3</v>
      </c>
      <c r="G6" s="2">
        <v>2</v>
      </c>
      <c r="H6" s="2">
        <v>1</v>
      </c>
      <c r="I6" s="2">
        <v>1</v>
      </c>
      <c r="J6" s="4">
        <v>0.5</v>
      </c>
      <c r="K6" s="2">
        <v>16</v>
      </c>
      <c r="L6" s="2"/>
      <c r="M6" s="2"/>
      <c r="N6" s="2"/>
    </row>
    <row r="7" spans="1:14" x14ac:dyDescent="0.25">
      <c r="A7" s="2"/>
      <c r="B7" s="2"/>
      <c r="C7" s="3"/>
      <c r="D7" s="3" t="s">
        <v>52</v>
      </c>
      <c r="E7" s="2">
        <v>1</v>
      </c>
      <c r="F7" s="2">
        <v>3</v>
      </c>
      <c r="G7" s="2">
        <v>2</v>
      </c>
      <c r="H7" s="2">
        <v>1</v>
      </c>
      <c r="I7" s="2">
        <v>1</v>
      </c>
      <c r="J7" s="4">
        <v>0.5</v>
      </c>
      <c r="K7" s="2">
        <v>16</v>
      </c>
      <c r="L7" s="2"/>
      <c r="M7" s="2"/>
      <c r="N7" s="2"/>
    </row>
    <row r="8" spans="1:14" x14ac:dyDescent="0.25">
      <c r="A8" s="2"/>
      <c r="B8" s="2"/>
      <c r="C8" s="3"/>
      <c r="D8" s="3"/>
      <c r="E8" s="2"/>
      <c r="F8" s="2"/>
      <c r="G8" s="2"/>
      <c r="H8" s="2"/>
      <c r="I8" s="2"/>
      <c r="J8" s="4"/>
      <c r="K8" s="2"/>
      <c r="L8" s="2"/>
      <c r="M8" s="2"/>
      <c r="N8" s="2"/>
    </row>
    <row r="9" spans="1:14" x14ac:dyDescent="0.25">
      <c r="A9" s="2"/>
      <c r="B9" s="2">
        <v>17</v>
      </c>
      <c r="C9" s="3" t="s">
        <v>10</v>
      </c>
      <c r="D9" s="3">
        <v>2012</v>
      </c>
      <c r="E9" s="2">
        <v>6</v>
      </c>
      <c r="F9" s="2">
        <v>288</v>
      </c>
      <c r="G9" s="2">
        <v>113</v>
      </c>
      <c r="H9" s="2">
        <v>54</v>
      </c>
      <c r="I9" s="2">
        <v>59</v>
      </c>
      <c r="J9" s="4">
        <v>0.52200000000000002</v>
      </c>
      <c r="K9" s="2">
        <v>9</v>
      </c>
      <c r="L9" s="2">
        <v>2</v>
      </c>
      <c r="M9" s="2">
        <v>4</v>
      </c>
      <c r="N9" s="2">
        <v>0</v>
      </c>
    </row>
    <row r="10" spans="1:14" x14ac:dyDescent="0.25">
      <c r="A10" s="2"/>
      <c r="B10" s="2"/>
      <c r="C10" s="3"/>
      <c r="D10" s="3">
        <v>2013</v>
      </c>
      <c r="E10" s="2">
        <v>6</v>
      </c>
      <c r="F10" s="2">
        <v>239</v>
      </c>
      <c r="G10" s="2">
        <v>57</v>
      </c>
      <c r="H10" s="2">
        <v>22</v>
      </c>
      <c r="I10" s="2">
        <v>35</v>
      </c>
      <c r="J10" s="4">
        <v>0.61399999999999999</v>
      </c>
      <c r="K10" s="7">
        <v>4.4180000000000001</v>
      </c>
      <c r="L10" s="2">
        <v>2</v>
      </c>
      <c r="M10" s="2">
        <v>3</v>
      </c>
      <c r="N10" s="2">
        <v>0</v>
      </c>
    </row>
    <row r="11" spans="1:14" x14ac:dyDescent="0.25">
      <c r="A11" s="2"/>
      <c r="B11" s="2"/>
      <c r="C11" s="3"/>
      <c r="D11" s="3">
        <v>2014</v>
      </c>
      <c r="E11" s="2">
        <v>1</v>
      </c>
      <c r="F11" s="2">
        <v>48</v>
      </c>
      <c r="G11" s="2">
        <v>14</v>
      </c>
      <c r="H11" s="2">
        <v>3</v>
      </c>
      <c r="I11" s="2">
        <v>11</v>
      </c>
      <c r="J11" s="4">
        <v>0.78600000000000003</v>
      </c>
      <c r="K11" s="2">
        <v>3</v>
      </c>
      <c r="L11" s="2">
        <v>1</v>
      </c>
      <c r="M11" s="2">
        <v>0</v>
      </c>
      <c r="N11" s="2">
        <v>0</v>
      </c>
    </row>
    <row r="12" spans="1:14" x14ac:dyDescent="0.25">
      <c r="A12" s="2"/>
      <c r="B12" s="2"/>
      <c r="C12" s="3"/>
      <c r="D12" s="3" t="s">
        <v>52</v>
      </c>
      <c r="E12" s="2">
        <f>SUM(E9:E11)</f>
        <v>13</v>
      </c>
      <c r="F12" s="2">
        <f>SUM(F9:F11)</f>
        <v>575</v>
      </c>
      <c r="G12" s="2">
        <f>SUM(G9:G11)</f>
        <v>184</v>
      </c>
      <c r="H12" s="2">
        <f>SUM(H9:H11)</f>
        <v>79</v>
      </c>
      <c r="I12" s="2">
        <f>SUM(I9:I11)</f>
        <v>105</v>
      </c>
      <c r="J12" s="4">
        <f>SUM(I12/G12)</f>
        <v>0.57065217391304346</v>
      </c>
      <c r="K12" s="7">
        <f>SUM(H12/E12)</f>
        <v>6.0769230769230766</v>
      </c>
      <c r="L12" s="2">
        <f>SUM(L9:L11)</f>
        <v>5</v>
      </c>
      <c r="M12" s="2">
        <f>SUM(M9:M11)</f>
        <v>7</v>
      </c>
      <c r="N12" s="2">
        <v>0</v>
      </c>
    </row>
    <row r="13" spans="1:14" x14ac:dyDescent="0.25">
      <c r="A13" s="2"/>
      <c r="B13" s="2"/>
      <c r="C13" s="3"/>
      <c r="D13" s="3"/>
      <c r="E13" s="2"/>
      <c r="F13" s="2"/>
      <c r="G13" s="2"/>
      <c r="H13" s="2"/>
      <c r="I13" s="2"/>
      <c r="J13" s="4"/>
      <c r="K13" s="2"/>
      <c r="L13" s="2"/>
      <c r="M13" s="2"/>
      <c r="N13" s="2"/>
    </row>
    <row r="14" spans="1:14" x14ac:dyDescent="0.25">
      <c r="A14" s="2"/>
      <c r="B14" s="2"/>
      <c r="C14" s="3"/>
      <c r="D14" s="3"/>
      <c r="E14" s="2"/>
      <c r="F14" s="2"/>
      <c r="G14" s="2"/>
      <c r="H14" s="2"/>
      <c r="I14" s="2"/>
      <c r="J14" s="4"/>
      <c r="K14" s="2"/>
      <c r="L14" s="2"/>
      <c r="M14" s="2"/>
      <c r="N14" s="2"/>
    </row>
    <row r="15" spans="1:14" x14ac:dyDescent="0.25">
      <c r="A15" s="2"/>
      <c r="B15" s="2">
        <v>29</v>
      </c>
      <c r="C15" s="3" t="s">
        <v>11</v>
      </c>
      <c r="D15" s="3">
        <v>2012</v>
      </c>
      <c r="E15" s="2">
        <v>11</v>
      </c>
      <c r="F15" s="2">
        <v>527.5</v>
      </c>
      <c r="G15" s="2">
        <v>214</v>
      </c>
      <c r="H15" s="2">
        <v>101</v>
      </c>
      <c r="I15" s="2">
        <v>113</v>
      </c>
      <c r="J15" s="4">
        <v>0.52800000000000002</v>
      </c>
      <c r="K15" s="2">
        <v>9.1910000000000007</v>
      </c>
      <c r="L15" s="2">
        <v>3</v>
      </c>
      <c r="M15" s="2">
        <v>8</v>
      </c>
      <c r="N15" s="2">
        <v>0</v>
      </c>
    </row>
    <row r="16" spans="1:14" x14ac:dyDescent="0.25">
      <c r="A16" s="2"/>
      <c r="B16" s="2"/>
      <c r="C16" s="3"/>
      <c r="D16" s="3">
        <v>2013</v>
      </c>
      <c r="E16" s="2">
        <v>12</v>
      </c>
      <c r="F16" s="2">
        <v>585.4</v>
      </c>
      <c r="G16" s="2">
        <v>243</v>
      </c>
      <c r="H16" s="2">
        <v>99</v>
      </c>
      <c r="I16" s="2">
        <v>144</v>
      </c>
      <c r="J16" s="4">
        <v>0.59299999999999997</v>
      </c>
      <c r="K16" s="2">
        <v>8.1180000000000003</v>
      </c>
      <c r="L16" s="2">
        <v>4</v>
      </c>
      <c r="M16" s="2">
        <v>8</v>
      </c>
      <c r="N16" s="2">
        <v>0</v>
      </c>
    </row>
    <row r="17" spans="1:15" x14ac:dyDescent="0.25">
      <c r="A17" s="2"/>
      <c r="B17" s="2"/>
      <c r="C17" s="3"/>
      <c r="D17" s="3">
        <v>2014</v>
      </c>
      <c r="E17" s="2">
        <v>15</v>
      </c>
      <c r="F17" s="2">
        <v>720</v>
      </c>
      <c r="G17" s="2">
        <v>284</v>
      </c>
      <c r="H17" s="2">
        <v>128</v>
      </c>
      <c r="I17" s="2">
        <v>156</v>
      </c>
      <c r="J17" s="4">
        <v>0.54900000000000004</v>
      </c>
      <c r="K17" s="2">
        <v>8.5329999999999995</v>
      </c>
      <c r="L17" s="2">
        <v>4</v>
      </c>
      <c r="M17" s="2">
        <v>11</v>
      </c>
      <c r="N17" s="2">
        <v>0</v>
      </c>
      <c r="O17" s="2"/>
    </row>
    <row r="18" spans="1:15" x14ac:dyDescent="0.25">
      <c r="A18" s="2"/>
      <c r="B18" s="2"/>
      <c r="C18" s="3"/>
      <c r="D18" s="3" t="s">
        <v>52</v>
      </c>
      <c r="E18" s="2">
        <f>SUM(E15:E17)</f>
        <v>38</v>
      </c>
      <c r="F18" s="2">
        <f>SUM(F15:F17)</f>
        <v>1832.9</v>
      </c>
      <c r="G18" s="2">
        <f>SUM(G15:G17)</f>
        <v>741</v>
      </c>
      <c r="H18" s="2">
        <f>SUM(H15:H17)</f>
        <v>328</v>
      </c>
      <c r="I18" s="2">
        <f>SUM(I15:I17)</f>
        <v>413</v>
      </c>
      <c r="J18" s="4">
        <f>SUM(I18/G18)</f>
        <v>0.55735492577597845</v>
      </c>
      <c r="K18" s="7">
        <f>SUM(H18/E18)</f>
        <v>8.6315789473684212</v>
      </c>
      <c r="L18" s="2">
        <f>SUM(L15:L17)</f>
        <v>11</v>
      </c>
      <c r="M18" s="2">
        <f>SUM(M15:M17)</f>
        <v>27</v>
      </c>
      <c r="N18" s="2">
        <v>0</v>
      </c>
    </row>
    <row r="19" spans="1:15" x14ac:dyDescent="0.25">
      <c r="A19" s="2"/>
      <c r="B19" s="2"/>
      <c r="C19" s="3"/>
      <c r="D19" s="3"/>
      <c r="E19" s="2"/>
      <c r="F19" s="2"/>
      <c r="G19" s="2"/>
      <c r="H19" s="2"/>
      <c r="I19" s="2"/>
      <c r="J19" s="4"/>
      <c r="K19" s="2"/>
      <c r="L19" s="2"/>
      <c r="M19" s="2"/>
      <c r="N19" s="2"/>
    </row>
    <row r="20" spans="1:15" x14ac:dyDescent="0.25">
      <c r="A20" s="2"/>
      <c r="B20" s="2"/>
      <c r="C20" s="3"/>
      <c r="D20" s="3"/>
      <c r="E20" s="2"/>
      <c r="F20" s="2"/>
      <c r="G20" s="2"/>
      <c r="H20" s="2"/>
      <c r="I20" s="2"/>
      <c r="J20" s="4"/>
      <c r="K20" s="2"/>
      <c r="L20" s="2"/>
      <c r="M20" s="2"/>
      <c r="N20" s="5">
        <v>0</v>
      </c>
    </row>
    <row r="21" spans="1:15" x14ac:dyDescent="0.25">
      <c r="A21" s="2"/>
      <c r="B21" s="2"/>
      <c r="C21" s="5" t="s">
        <v>12</v>
      </c>
      <c r="D21" s="5"/>
      <c r="E21" s="2">
        <f>SUM(E4+E7+E12+E18)</f>
        <v>53</v>
      </c>
      <c r="F21" s="5">
        <f>SUM(F4+F7+F12+F18)</f>
        <v>2411.4</v>
      </c>
      <c r="G21" s="5">
        <f>SUM(G4+G7+G12+G18)</f>
        <v>928</v>
      </c>
      <c r="H21" s="5">
        <f>SUM(H4+H7+H12+H18)</f>
        <v>409</v>
      </c>
      <c r="I21" s="5">
        <f>SUM(I6+I12+I18)</f>
        <v>519</v>
      </c>
      <c r="J21" s="6">
        <f>SUM(I21/G21)</f>
        <v>0.55926724137931039</v>
      </c>
      <c r="K21" s="5">
        <f>SUM(H21/E21)</f>
        <v>7.716981132075472</v>
      </c>
      <c r="L21" s="5">
        <f>SUM(L12+L18)</f>
        <v>16</v>
      </c>
      <c r="M21" s="5">
        <f>SUM(M12+M18)</f>
        <v>34</v>
      </c>
    </row>
    <row r="26" spans="1:15" x14ac:dyDescent="0.25">
      <c r="A26" t="s">
        <v>14</v>
      </c>
      <c r="C26" s="1" t="s">
        <v>2</v>
      </c>
      <c r="D26" s="1"/>
      <c r="E26" s="1" t="s">
        <v>3</v>
      </c>
      <c r="F26" s="1" t="s">
        <v>15</v>
      </c>
      <c r="G26" s="1" t="s">
        <v>16</v>
      </c>
      <c r="H26" s="1" t="s">
        <v>17</v>
      </c>
      <c r="I26" s="1" t="s">
        <v>18</v>
      </c>
      <c r="J26" s="1" t="s">
        <v>56</v>
      </c>
      <c r="K26" s="1" t="s">
        <v>19</v>
      </c>
      <c r="L26" s="1" t="s">
        <v>20</v>
      </c>
      <c r="M26" s="1" t="s">
        <v>21</v>
      </c>
      <c r="N26" s="1" t="s">
        <v>22</v>
      </c>
      <c r="O26" s="1" t="s">
        <v>23</v>
      </c>
    </row>
    <row r="27" spans="1:15" x14ac:dyDescent="0.25">
      <c r="A27" s="1"/>
      <c r="B27" s="1" t="s">
        <v>1</v>
      </c>
      <c r="C27" s="3" t="s">
        <v>24</v>
      </c>
      <c r="D27" s="3">
        <v>2012</v>
      </c>
      <c r="E27" s="2">
        <v>17</v>
      </c>
      <c r="F27" s="2">
        <v>1</v>
      </c>
      <c r="G27" s="2">
        <v>1</v>
      </c>
      <c r="H27" s="4">
        <v>1</v>
      </c>
      <c r="I27" s="2"/>
      <c r="J27" s="2"/>
      <c r="K27" s="2"/>
      <c r="L27" s="2"/>
      <c r="M27" s="2"/>
      <c r="N27" s="2">
        <v>4</v>
      </c>
      <c r="O27" s="2"/>
    </row>
    <row r="28" spans="1:15" x14ac:dyDescent="0.25">
      <c r="A28" s="2"/>
      <c r="B28" s="2">
        <v>25</v>
      </c>
      <c r="C28" s="3"/>
      <c r="D28" s="3">
        <v>2013</v>
      </c>
      <c r="E28" s="2">
        <v>8</v>
      </c>
      <c r="F28" s="2">
        <v>1</v>
      </c>
      <c r="G28" s="2"/>
      <c r="H28" s="4">
        <v>0</v>
      </c>
      <c r="I28" s="2"/>
      <c r="J28" s="2"/>
      <c r="K28" s="2"/>
      <c r="L28" s="2"/>
      <c r="M28" s="2"/>
      <c r="N28" s="2">
        <v>7</v>
      </c>
      <c r="O28" s="2"/>
    </row>
    <row r="29" spans="1:15" x14ac:dyDescent="0.25">
      <c r="A29" s="2"/>
      <c r="B29" s="2"/>
      <c r="C29" s="3"/>
      <c r="D29" s="3" t="s">
        <v>52</v>
      </c>
      <c r="E29" s="2">
        <f>SUM(E27:E28)</f>
        <v>25</v>
      </c>
      <c r="F29" s="2">
        <f>SUM(F27:F28)</f>
        <v>2</v>
      </c>
      <c r="G29" s="2">
        <f>SUM(G27:G28)</f>
        <v>1</v>
      </c>
      <c r="H29" s="4">
        <f>SUM(G29/F29)</f>
        <v>0.5</v>
      </c>
      <c r="I29" s="2">
        <f>SUM(I27:I28)</f>
        <v>0</v>
      </c>
      <c r="J29" s="2">
        <f>SUM(G29+I29)</f>
        <v>1</v>
      </c>
      <c r="K29" s="2">
        <f>SUM(K27:K28)</f>
        <v>0</v>
      </c>
      <c r="L29" s="2">
        <f>SUM(L27:L28)</f>
        <v>0</v>
      </c>
      <c r="M29" s="2" t="e">
        <f>SUM(L29/K29)</f>
        <v>#DIV/0!</v>
      </c>
      <c r="N29" s="2">
        <f>SUM(N27:N28)</f>
        <v>11</v>
      </c>
      <c r="O29" s="2">
        <f>SUM(O27:O28)</f>
        <v>0</v>
      </c>
    </row>
    <row r="30" spans="1:15" x14ac:dyDescent="0.25">
      <c r="A30" s="2"/>
      <c r="B30" s="2"/>
      <c r="C30" s="3"/>
      <c r="D30" s="3"/>
      <c r="E30" s="2"/>
      <c r="F30" s="2"/>
      <c r="G30" s="2"/>
      <c r="H30" s="4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3" t="s">
        <v>25</v>
      </c>
      <c r="D31" s="3">
        <v>2012</v>
      </c>
      <c r="E31" s="2">
        <v>17</v>
      </c>
      <c r="F31" s="2">
        <v>8</v>
      </c>
      <c r="G31" s="2"/>
      <c r="H31" s="4">
        <v>0</v>
      </c>
      <c r="I31" s="2"/>
      <c r="J31" s="2"/>
      <c r="K31" s="2"/>
      <c r="L31" s="2"/>
      <c r="M31" s="2"/>
      <c r="N31" s="2">
        <v>10</v>
      </c>
      <c r="O31" s="2"/>
    </row>
    <row r="32" spans="1:15" x14ac:dyDescent="0.25">
      <c r="A32" s="2"/>
      <c r="B32" s="2">
        <v>10</v>
      </c>
      <c r="C32" s="3"/>
      <c r="D32" s="3">
        <v>2013</v>
      </c>
      <c r="E32" s="2">
        <v>14</v>
      </c>
      <c r="F32" s="2">
        <v>5</v>
      </c>
      <c r="G32" s="2"/>
      <c r="H32" s="4">
        <v>0</v>
      </c>
      <c r="I32" s="2"/>
      <c r="J32" s="2"/>
      <c r="K32" s="2"/>
      <c r="L32" s="2"/>
      <c r="M32" s="2"/>
      <c r="N32" s="2">
        <v>6</v>
      </c>
      <c r="O32" s="2"/>
    </row>
    <row r="33" spans="1:15" x14ac:dyDescent="0.25">
      <c r="A33" s="2"/>
      <c r="B33" s="2"/>
      <c r="C33" s="3"/>
      <c r="D33" s="3" t="s">
        <v>52</v>
      </c>
      <c r="E33" s="2">
        <f>SUM(E31:E32)</f>
        <v>31</v>
      </c>
      <c r="F33" s="2">
        <f>SUM(F31:F32)</f>
        <v>13</v>
      </c>
      <c r="G33" s="2">
        <f>SUM(G31:G32)</f>
        <v>0</v>
      </c>
      <c r="H33" s="4">
        <f>SUM(G33/F33)</f>
        <v>0</v>
      </c>
      <c r="I33" s="2">
        <f>SUM(I31:I32)</f>
        <v>0</v>
      </c>
      <c r="J33" s="2">
        <f>SUM(G33+I33)</f>
        <v>0</v>
      </c>
      <c r="K33" s="2">
        <f>SUM(K31:K32)</f>
        <v>0</v>
      </c>
      <c r="L33" s="2">
        <f>SUM(L31:L32)</f>
        <v>0</v>
      </c>
      <c r="M33" s="2" t="e">
        <f>SUM(L33/K33)</f>
        <v>#DIV/0!</v>
      </c>
      <c r="N33" s="2">
        <f>SUM(N31:N32)</f>
        <v>16</v>
      </c>
      <c r="O33" s="2">
        <f>SUM(O31:O32)</f>
        <v>0</v>
      </c>
    </row>
    <row r="34" spans="1:15" x14ac:dyDescent="0.25">
      <c r="A34" s="2"/>
      <c r="B34" s="2"/>
      <c r="C34" s="3"/>
      <c r="D34" s="3"/>
      <c r="E34" s="2"/>
      <c r="F34" s="2"/>
      <c r="G34" s="2"/>
      <c r="H34" s="4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3" t="s">
        <v>26</v>
      </c>
      <c r="D35" s="3">
        <v>2012</v>
      </c>
      <c r="E35" s="2">
        <v>9</v>
      </c>
      <c r="F35" s="2">
        <v>12</v>
      </c>
      <c r="G35" s="2">
        <v>4</v>
      </c>
      <c r="H35" s="4">
        <v>0.33300000000000002</v>
      </c>
      <c r="I35" s="2"/>
      <c r="J35" s="2"/>
      <c r="K35" s="2"/>
      <c r="L35" s="2"/>
      <c r="M35" s="2"/>
      <c r="N35" s="2">
        <v>9</v>
      </c>
      <c r="O35" s="2">
        <v>2.5</v>
      </c>
    </row>
    <row r="36" spans="1:15" x14ac:dyDescent="0.25">
      <c r="A36" s="2"/>
      <c r="B36" s="2">
        <v>9</v>
      </c>
      <c r="C36" s="3"/>
      <c r="D36" s="3">
        <v>2013</v>
      </c>
      <c r="E36" s="2">
        <v>16</v>
      </c>
      <c r="F36" s="2">
        <v>34</v>
      </c>
      <c r="G36" s="2">
        <v>15</v>
      </c>
      <c r="H36" s="4">
        <v>0.441</v>
      </c>
      <c r="I36" s="2">
        <v>5</v>
      </c>
      <c r="J36" s="2"/>
      <c r="K36" s="2"/>
      <c r="L36" s="2"/>
      <c r="M36" s="2"/>
      <c r="N36" s="2">
        <v>29</v>
      </c>
      <c r="O36" s="2">
        <v>10</v>
      </c>
    </row>
    <row r="37" spans="1:15" x14ac:dyDescent="0.25">
      <c r="A37" s="2"/>
      <c r="B37" s="2"/>
      <c r="C37" s="3"/>
      <c r="D37" s="3" t="s">
        <v>52</v>
      </c>
      <c r="E37" s="2">
        <f>SUM(E35:E36)</f>
        <v>25</v>
      </c>
      <c r="F37" s="2">
        <f>SUM(F35:F36)</f>
        <v>46</v>
      </c>
      <c r="G37" s="2">
        <f>SUM(G35:G36)</f>
        <v>19</v>
      </c>
      <c r="H37" s="4">
        <f>SUM(G37/F37)</f>
        <v>0.41304347826086957</v>
      </c>
      <c r="I37" s="2">
        <f>SUM(I35:I36)</f>
        <v>5</v>
      </c>
      <c r="J37" s="2">
        <f>SUM(G37+I37)</f>
        <v>24</v>
      </c>
      <c r="K37" s="2">
        <f>SUM(K35:K36)</f>
        <v>0</v>
      </c>
      <c r="L37" s="2">
        <f>SUM(L35:L36)</f>
        <v>0</v>
      </c>
      <c r="M37" s="2" t="e">
        <f>SUM(L37/K37)</f>
        <v>#DIV/0!</v>
      </c>
      <c r="N37" s="2">
        <f>SUM(N35:N36)</f>
        <v>38</v>
      </c>
      <c r="O37" s="2">
        <f>SUM(O35:O36)</f>
        <v>12.5</v>
      </c>
    </row>
    <row r="38" spans="1:15" x14ac:dyDescent="0.25">
      <c r="A38" s="2"/>
      <c r="B38" s="2"/>
      <c r="C38" s="3"/>
      <c r="D38" s="3"/>
      <c r="E38" s="2"/>
      <c r="F38" s="2"/>
      <c r="G38" s="2"/>
      <c r="H38" s="4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3" t="s">
        <v>27</v>
      </c>
      <c r="D39" s="3">
        <v>2012</v>
      </c>
      <c r="E39" s="2">
        <v>12</v>
      </c>
      <c r="F39" s="2">
        <v>8</v>
      </c>
      <c r="G39" s="2">
        <v>3</v>
      </c>
      <c r="H39" s="4">
        <v>0.375</v>
      </c>
      <c r="I39" s="2">
        <v>2</v>
      </c>
      <c r="J39" s="2"/>
      <c r="K39" s="2"/>
      <c r="L39" s="2"/>
      <c r="M39" s="2"/>
      <c r="N39" s="2">
        <v>23</v>
      </c>
      <c r="O39" s="2">
        <v>5</v>
      </c>
    </row>
    <row r="40" spans="1:15" x14ac:dyDescent="0.25">
      <c r="A40" s="2"/>
      <c r="B40" s="2">
        <v>4</v>
      </c>
      <c r="C40" s="3"/>
      <c r="D40" s="3">
        <v>2013</v>
      </c>
      <c r="E40" s="2">
        <v>13</v>
      </c>
      <c r="F40" s="2">
        <v>11</v>
      </c>
      <c r="G40" s="2">
        <v>2</v>
      </c>
      <c r="H40" s="4">
        <v>0.182</v>
      </c>
      <c r="I40" s="2">
        <v>1</v>
      </c>
      <c r="J40" s="2"/>
      <c r="K40" s="2"/>
      <c r="L40" s="2"/>
      <c r="M40" s="2"/>
      <c r="N40" s="2">
        <v>27</v>
      </c>
      <c r="O40" s="2">
        <v>3.5</v>
      </c>
    </row>
    <row r="41" spans="1:15" x14ac:dyDescent="0.25">
      <c r="A41" s="2"/>
      <c r="B41" s="2"/>
      <c r="C41" s="3"/>
      <c r="D41" s="3" t="s">
        <v>52</v>
      </c>
      <c r="E41" s="2">
        <f>SUM(E39:E40)</f>
        <v>25</v>
      </c>
      <c r="F41" s="2">
        <f>SUM(F39:F40)</f>
        <v>19</v>
      </c>
      <c r="G41" s="2">
        <f>SUM(G39:G40)</f>
        <v>5</v>
      </c>
      <c r="H41" s="4">
        <f>SUM(G41/F41)</f>
        <v>0.26315789473684209</v>
      </c>
      <c r="I41" s="2">
        <f>SUM(I39:I40)</f>
        <v>3</v>
      </c>
      <c r="J41" s="2">
        <f>SUM(G41+I41)</f>
        <v>8</v>
      </c>
      <c r="K41" s="2">
        <f>SUM(K39:K40)</f>
        <v>0</v>
      </c>
      <c r="L41" s="2">
        <f>SUM(L39:L40)</f>
        <v>0</v>
      </c>
      <c r="M41" s="2" t="e">
        <f>SUM(L41/K41)</f>
        <v>#DIV/0!</v>
      </c>
      <c r="N41" s="2">
        <f>SUM(N39:N40)</f>
        <v>50</v>
      </c>
      <c r="O41" s="2">
        <f>SUM(O39:O40)</f>
        <v>8.5</v>
      </c>
    </row>
    <row r="42" spans="1:15" x14ac:dyDescent="0.25">
      <c r="A42" s="2"/>
      <c r="B42" s="2"/>
      <c r="C42" s="3"/>
      <c r="D42" s="3"/>
      <c r="E42" s="2"/>
      <c r="F42" s="2"/>
      <c r="G42" s="2"/>
      <c r="H42" s="4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3" t="s">
        <v>28</v>
      </c>
      <c r="D43" s="3">
        <v>2013</v>
      </c>
      <c r="E43" s="2">
        <v>16</v>
      </c>
      <c r="F43" s="2">
        <v>22</v>
      </c>
      <c r="G43" s="2">
        <v>5</v>
      </c>
      <c r="H43" s="4">
        <v>0.22700000000000001</v>
      </c>
      <c r="I43" s="2">
        <v>2</v>
      </c>
      <c r="J43" s="2"/>
      <c r="K43" s="2"/>
      <c r="L43" s="2"/>
      <c r="M43" s="2"/>
      <c r="N43" s="2">
        <v>39</v>
      </c>
      <c r="O43" s="2">
        <v>11</v>
      </c>
    </row>
    <row r="44" spans="1:15" x14ac:dyDescent="0.25">
      <c r="A44" s="2"/>
      <c r="B44" s="2">
        <v>3</v>
      </c>
      <c r="C44" s="3"/>
      <c r="D44" s="3" t="s">
        <v>52</v>
      </c>
      <c r="E44" s="2">
        <f>SUM(E42:E43)</f>
        <v>16</v>
      </c>
      <c r="F44" s="2">
        <f>SUM(F42:F43)</f>
        <v>22</v>
      </c>
      <c r="G44" s="2">
        <f>SUM(G42:G43)</f>
        <v>5</v>
      </c>
      <c r="H44" s="4">
        <f>SUM(G44/F44)</f>
        <v>0.22727272727272727</v>
      </c>
      <c r="I44" s="2">
        <f>SUM(I42:I43)</f>
        <v>2</v>
      </c>
      <c r="J44" s="2">
        <f>SUM(G44+I44)</f>
        <v>7</v>
      </c>
      <c r="K44" s="2">
        <f>SUM(K42:K43)</f>
        <v>0</v>
      </c>
      <c r="L44" s="2">
        <f>SUM(L42:L43)</f>
        <v>0</v>
      </c>
      <c r="M44" s="2" t="e">
        <f>SUM(L44/K44)</f>
        <v>#DIV/0!</v>
      </c>
      <c r="N44" s="2">
        <f>SUM(N42:N43)</f>
        <v>39</v>
      </c>
      <c r="O44" s="2">
        <f>SUM(O42:O43)</f>
        <v>11</v>
      </c>
    </row>
    <row r="45" spans="1:15" x14ac:dyDescent="0.25">
      <c r="A45" s="2"/>
      <c r="B45" s="2"/>
      <c r="C45" s="3"/>
      <c r="D45" s="3"/>
      <c r="E45" s="2"/>
      <c r="F45" s="2"/>
      <c r="G45" s="2"/>
      <c r="H45" s="4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3" t="s">
        <v>29</v>
      </c>
      <c r="D46" s="3">
        <v>2012</v>
      </c>
      <c r="E46" s="2">
        <v>17</v>
      </c>
      <c r="F46" s="2">
        <v>3</v>
      </c>
      <c r="G46" s="2">
        <v>1</v>
      </c>
      <c r="H46" s="4">
        <v>0.33300000000000002</v>
      </c>
      <c r="I46" s="2"/>
      <c r="J46" s="2"/>
      <c r="K46" s="2"/>
      <c r="L46" s="2"/>
      <c r="M46" s="2"/>
      <c r="N46" s="2">
        <v>24</v>
      </c>
      <c r="O46" s="2">
        <v>1</v>
      </c>
    </row>
    <row r="47" spans="1:15" x14ac:dyDescent="0.25">
      <c r="A47" s="2"/>
      <c r="B47" s="2">
        <v>20</v>
      </c>
      <c r="C47" s="3"/>
      <c r="D47" s="3">
        <v>2013</v>
      </c>
      <c r="E47" s="2">
        <v>12</v>
      </c>
      <c r="F47" s="2">
        <v>6</v>
      </c>
      <c r="G47" s="2">
        <v>1</v>
      </c>
      <c r="H47" s="4">
        <v>0.16700000000000001</v>
      </c>
      <c r="I47" s="2">
        <v>2</v>
      </c>
      <c r="J47" s="2"/>
      <c r="K47" s="2"/>
      <c r="L47" s="2"/>
      <c r="M47" s="2"/>
      <c r="N47" s="2">
        <v>48</v>
      </c>
      <c r="O47" s="2">
        <v>4.5</v>
      </c>
    </row>
    <row r="48" spans="1:15" x14ac:dyDescent="0.25">
      <c r="A48" s="2"/>
      <c r="B48" s="2"/>
      <c r="C48" s="3"/>
      <c r="D48" s="3" t="s">
        <v>52</v>
      </c>
      <c r="E48" s="2">
        <f>SUM(E46:E47)</f>
        <v>29</v>
      </c>
      <c r="F48" s="2">
        <f>SUM(F46:F47)</f>
        <v>9</v>
      </c>
      <c r="G48" s="2">
        <f>SUM(G46:G47)</f>
        <v>2</v>
      </c>
      <c r="H48" s="4">
        <f>SUM(G48/F48)</f>
        <v>0.22222222222222221</v>
      </c>
      <c r="I48" s="2">
        <f>SUM(I46:I47)</f>
        <v>2</v>
      </c>
      <c r="J48" s="2">
        <f>SUM(G48+I48)</f>
        <v>4</v>
      </c>
      <c r="K48" s="2">
        <f>SUM(K46:K47)</f>
        <v>0</v>
      </c>
      <c r="L48" s="2">
        <f>SUM(L46:L47)</f>
        <v>0</v>
      </c>
      <c r="M48" s="2" t="e">
        <f>SUM(L48/K48)</f>
        <v>#DIV/0!</v>
      </c>
      <c r="N48" s="2">
        <f>SUM(N46:N47)</f>
        <v>72</v>
      </c>
      <c r="O48" s="2">
        <f>SUM(O46:O47)</f>
        <v>5.5</v>
      </c>
    </row>
    <row r="49" spans="1:15" x14ac:dyDescent="0.25">
      <c r="A49" s="2"/>
      <c r="B49" s="2"/>
      <c r="C49" s="3"/>
      <c r="D49" s="3"/>
      <c r="E49" s="2"/>
      <c r="F49" s="2"/>
      <c r="G49" s="2"/>
      <c r="H49" s="4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3" t="s">
        <v>30</v>
      </c>
      <c r="D50" s="3">
        <v>2012</v>
      </c>
      <c r="E50" s="2">
        <v>15</v>
      </c>
      <c r="F50" s="2">
        <v>30</v>
      </c>
      <c r="G50" s="2">
        <v>8</v>
      </c>
      <c r="H50" s="4">
        <v>0.26700000000000002</v>
      </c>
      <c r="I50" s="2">
        <v>6</v>
      </c>
      <c r="J50" s="2"/>
      <c r="K50" s="2"/>
      <c r="L50" s="2"/>
      <c r="M50" s="2"/>
      <c r="N50" s="2">
        <v>30</v>
      </c>
      <c r="O50" s="2">
        <v>4</v>
      </c>
    </row>
    <row r="51" spans="1:15" x14ac:dyDescent="0.25">
      <c r="A51" s="2"/>
      <c r="B51" s="2">
        <v>5</v>
      </c>
      <c r="C51" s="3"/>
      <c r="D51" s="3">
        <v>2013</v>
      </c>
      <c r="E51" s="2">
        <v>12</v>
      </c>
      <c r="F51" s="2">
        <v>35</v>
      </c>
      <c r="G51" s="2">
        <v>13</v>
      </c>
      <c r="H51" s="4">
        <v>0.371</v>
      </c>
      <c r="I51" s="2">
        <v>3</v>
      </c>
      <c r="J51" s="2"/>
      <c r="K51" s="2"/>
      <c r="L51" s="2"/>
      <c r="M51" s="2"/>
      <c r="N51" s="2">
        <v>23</v>
      </c>
      <c r="O51" s="2">
        <v>20.5</v>
      </c>
    </row>
    <row r="52" spans="1:15" x14ac:dyDescent="0.25">
      <c r="A52" s="2"/>
      <c r="B52" s="2"/>
      <c r="C52" s="3"/>
      <c r="D52" s="3" t="s">
        <v>52</v>
      </c>
      <c r="E52" s="2">
        <f>SUM(E50:E51)</f>
        <v>27</v>
      </c>
      <c r="F52" s="2">
        <f>SUM(F50:F51)</f>
        <v>65</v>
      </c>
      <c r="G52" s="2">
        <f>SUM(G50:G51)</f>
        <v>21</v>
      </c>
      <c r="H52" s="4">
        <f>SUM(G52/F52)</f>
        <v>0.32307692307692309</v>
      </c>
      <c r="I52" s="2">
        <f>SUM(I50:I51)</f>
        <v>9</v>
      </c>
      <c r="J52" s="2">
        <f>SUM(G52+I52)</f>
        <v>30</v>
      </c>
      <c r="K52" s="2">
        <f>SUM(K50:K51)</f>
        <v>0</v>
      </c>
      <c r="L52" s="2">
        <f>SUM(L50:L51)</f>
        <v>0</v>
      </c>
      <c r="M52" s="2" t="e">
        <f>SUM(L52/K52)</f>
        <v>#DIV/0!</v>
      </c>
      <c r="N52" s="2">
        <f>SUM(N50:N51)</f>
        <v>53</v>
      </c>
      <c r="O52" s="2">
        <f>SUM(O50:O51)</f>
        <v>24.5</v>
      </c>
    </row>
    <row r="53" spans="1:15" x14ac:dyDescent="0.25">
      <c r="A53" s="2"/>
      <c r="B53" s="2"/>
      <c r="C53" s="3"/>
      <c r="D53" s="3"/>
      <c r="E53" s="2"/>
      <c r="F53" s="2"/>
      <c r="G53" s="2"/>
      <c r="H53" s="4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3" t="s">
        <v>31</v>
      </c>
      <c r="D54" s="3">
        <v>2012</v>
      </c>
      <c r="E54" s="2">
        <v>16</v>
      </c>
      <c r="F54" s="2">
        <v>28</v>
      </c>
      <c r="G54" s="2">
        <v>6</v>
      </c>
      <c r="H54" s="4">
        <v>0.214</v>
      </c>
      <c r="I54" s="2"/>
      <c r="J54" s="2"/>
      <c r="K54" s="2"/>
      <c r="L54" s="2"/>
      <c r="M54" s="2"/>
      <c r="N54" s="2">
        <v>31</v>
      </c>
      <c r="O54" s="2">
        <v>3.5</v>
      </c>
    </row>
    <row r="55" spans="1:15" x14ac:dyDescent="0.25">
      <c r="A55" s="2"/>
      <c r="B55" s="2">
        <v>11</v>
      </c>
      <c r="C55" s="3"/>
      <c r="D55" s="3">
        <v>2013</v>
      </c>
      <c r="E55" s="2">
        <v>11</v>
      </c>
      <c r="F55" s="2">
        <v>20</v>
      </c>
      <c r="G55" s="2">
        <v>2</v>
      </c>
      <c r="H55" s="4">
        <v>0.1</v>
      </c>
      <c r="I55" s="2">
        <v>1</v>
      </c>
      <c r="J55" s="2"/>
      <c r="K55" s="2"/>
      <c r="L55" s="2"/>
      <c r="M55" s="2"/>
      <c r="N55" s="2">
        <v>17</v>
      </c>
      <c r="O55" s="2">
        <v>5.5</v>
      </c>
    </row>
    <row r="56" spans="1:15" x14ac:dyDescent="0.25">
      <c r="A56" s="2"/>
      <c r="B56" s="2"/>
      <c r="C56" s="3"/>
      <c r="D56" s="3" t="s">
        <v>52</v>
      </c>
      <c r="E56" s="2">
        <f>SUM(E54:E55)</f>
        <v>27</v>
      </c>
      <c r="F56" s="2">
        <f>SUM(F54:F55)</f>
        <v>48</v>
      </c>
      <c r="G56" s="2">
        <f>SUM(G54:G55)</f>
        <v>8</v>
      </c>
      <c r="H56" s="4">
        <f>SUM(G56/F56)</f>
        <v>0.16666666666666666</v>
      </c>
      <c r="I56" s="2">
        <f>SUM(I54:I55)</f>
        <v>1</v>
      </c>
      <c r="J56" s="2">
        <f>SUM(G56+I56)</f>
        <v>9</v>
      </c>
      <c r="K56" s="2">
        <f>SUM(K54:K55)</f>
        <v>0</v>
      </c>
      <c r="L56" s="2">
        <f>SUM(L54:L55)</f>
        <v>0</v>
      </c>
      <c r="M56" s="2" t="e">
        <f>SUM(L56/K56)</f>
        <v>#DIV/0!</v>
      </c>
      <c r="N56" s="2">
        <f>SUM(N54:N55)</f>
        <v>48</v>
      </c>
      <c r="O56" s="2">
        <f>SUM(O54:O55)</f>
        <v>9</v>
      </c>
    </row>
    <row r="57" spans="1:15" x14ac:dyDescent="0.25">
      <c r="A57" s="2"/>
      <c r="B57" s="2"/>
      <c r="C57" s="3"/>
      <c r="D57" s="3"/>
      <c r="E57" s="2"/>
      <c r="F57" s="2"/>
      <c r="G57" s="2"/>
      <c r="H57" s="4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3" t="s">
        <v>48</v>
      </c>
      <c r="D58" s="3">
        <v>2012</v>
      </c>
      <c r="E58" s="2">
        <v>14</v>
      </c>
      <c r="F58" s="2">
        <v>7</v>
      </c>
      <c r="G58" s="2">
        <v>1</v>
      </c>
      <c r="H58" s="4">
        <v>0.14299999999999999</v>
      </c>
      <c r="I58" s="2"/>
      <c r="J58" s="2"/>
      <c r="K58" s="2"/>
      <c r="L58" s="2"/>
      <c r="M58" s="2"/>
      <c r="N58" s="2">
        <v>11</v>
      </c>
      <c r="O58" s="2">
        <v>3</v>
      </c>
    </row>
    <row r="59" spans="1:15" x14ac:dyDescent="0.25">
      <c r="A59" s="2"/>
      <c r="B59" s="2">
        <v>95</v>
      </c>
      <c r="C59" s="3"/>
      <c r="D59" s="3" t="s">
        <v>52</v>
      </c>
      <c r="E59" s="2">
        <f>SUM(E57:E58)</f>
        <v>14</v>
      </c>
      <c r="F59" s="2">
        <f>SUM(F57:F58)</f>
        <v>7</v>
      </c>
      <c r="G59" s="2">
        <f>SUM(G57:G58)</f>
        <v>1</v>
      </c>
      <c r="H59" s="4">
        <f>SUM(G59/F59)</f>
        <v>0.14285714285714285</v>
      </c>
      <c r="I59" s="2">
        <f>SUM(I57:I58)</f>
        <v>0</v>
      </c>
      <c r="J59" s="2">
        <f>SUM(G59+I59)</f>
        <v>1</v>
      </c>
      <c r="K59" s="2">
        <f>SUM(K57:K58)</f>
        <v>0</v>
      </c>
      <c r="L59" s="2">
        <f>SUM(L57:L58)</f>
        <v>0</v>
      </c>
      <c r="M59" s="2" t="e">
        <f>SUM(L59/K59)</f>
        <v>#DIV/0!</v>
      </c>
      <c r="N59" s="2">
        <f>SUM(N57:N58)</f>
        <v>11</v>
      </c>
      <c r="O59" s="2">
        <f>SUM(O57:O58)</f>
        <v>3</v>
      </c>
    </row>
    <row r="60" spans="1:15" x14ac:dyDescent="0.25">
      <c r="A60" s="2"/>
      <c r="B60" s="2"/>
      <c r="C60" s="3"/>
      <c r="D60" s="3"/>
      <c r="E60" s="2"/>
      <c r="F60" s="2"/>
      <c r="G60" s="2"/>
      <c r="H60" s="4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3" t="s">
        <v>32</v>
      </c>
      <c r="D61" s="3">
        <v>2012</v>
      </c>
      <c r="E61" s="2">
        <v>16</v>
      </c>
      <c r="F61" s="2">
        <v>5</v>
      </c>
      <c r="G61" s="2">
        <v>2</v>
      </c>
      <c r="H61" s="4">
        <v>0.4</v>
      </c>
      <c r="I61" s="2">
        <v>1</v>
      </c>
      <c r="J61" s="2"/>
      <c r="K61" s="2"/>
      <c r="L61" s="2"/>
      <c r="M61" s="2"/>
      <c r="N61" s="2">
        <v>13</v>
      </c>
      <c r="O61" s="2">
        <v>1.5</v>
      </c>
    </row>
    <row r="62" spans="1:15" x14ac:dyDescent="0.25">
      <c r="A62" s="2"/>
      <c r="B62" s="2">
        <v>6</v>
      </c>
      <c r="C62" s="3"/>
      <c r="D62" s="3">
        <v>2013</v>
      </c>
      <c r="E62" s="2">
        <v>8</v>
      </c>
      <c r="F62" s="2">
        <v>1</v>
      </c>
      <c r="G62" s="2"/>
      <c r="H62" s="4">
        <v>0</v>
      </c>
      <c r="I62" s="2">
        <v>1</v>
      </c>
      <c r="J62" s="2"/>
      <c r="K62" s="2"/>
      <c r="L62" s="2"/>
      <c r="M62" s="2"/>
      <c r="N62" s="2">
        <v>5</v>
      </c>
      <c r="O62" s="2"/>
    </row>
    <row r="63" spans="1:15" x14ac:dyDescent="0.25">
      <c r="A63" s="2"/>
      <c r="B63" s="2"/>
      <c r="C63" s="3"/>
      <c r="D63" s="3" t="s">
        <v>52</v>
      </c>
      <c r="E63" s="2">
        <f>SUM(E61:E62)</f>
        <v>24</v>
      </c>
      <c r="F63" s="2">
        <f>SUM(F61:F62)</f>
        <v>6</v>
      </c>
      <c r="G63" s="2">
        <f>SUM(G61:G62)</f>
        <v>2</v>
      </c>
      <c r="H63" s="4">
        <f>SUM(G63/F63)</f>
        <v>0.33333333333333331</v>
      </c>
      <c r="I63" s="2">
        <f>SUM(I61:I62)</f>
        <v>2</v>
      </c>
      <c r="J63" s="2">
        <f>SUM(G63+I63)</f>
        <v>4</v>
      </c>
      <c r="K63" s="2">
        <f>SUM(K61:K62)</f>
        <v>0</v>
      </c>
      <c r="L63" s="2">
        <f>SUM(L61:L62)</f>
        <v>0</v>
      </c>
      <c r="M63" s="2" t="e">
        <f>SUM(L63/K63)</f>
        <v>#DIV/0!</v>
      </c>
      <c r="N63" s="2">
        <f>SUM(N61:N62)</f>
        <v>18</v>
      </c>
      <c r="O63" s="2">
        <f>SUM(O61:O62)</f>
        <v>1.5</v>
      </c>
    </row>
    <row r="64" spans="1:15" x14ac:dyDescent="0.25">
      <c r="A64" s="2"/>
      <c r="B64" s="2"/>
      <c r="C64" s="3"/>
      <c r="D64" s="3"/>
      <c r="E64" s="2"/>
      <c r="F64" s="2"/>
      <c r="G64" s="2"/>
      <c r="H64" s="4"/>
      <c r="I64" s="2"/>
      <c r="J64" s="2"/>
      <c r="K64" s="2"/>
      <c r="L64" s="2"/>
      <c r="M64" s="2"/>
      <c r="N64" s="2"/>
      <c r="O64" s="2"/>
    </row>
    <row r="65" spans="1:16" x14ac:dyDescent="0.25">
      <c r="A65" s="2"/>
      <c r="B65" s="2"/>
      <c r="C65" s="3" t="s">
        <v>33</v>
      </c>
      <c r="D65" s="3">
        <v>2012</v>
      </c>
      <c r="E65" s="2">
        <v>4</v>
      </c>
      <c r="F65" s="2">
        <v>1</v>
      </c>
      <c r="G65" s="2">
        <v>1</v>
      </c>
      <c r="H65" s="4">
        <v>1</v>
      </c>
      <c r="I65" s="2">
        <v>1</v>
      </c>
      <c r="J65" s="2"/>
      <c r="K65" s="2"/>
      <c r="L65" s="2"/>
      <c r="M65" s="2"/>
      <c r="N65" s="2"/>
      <c r="O65" s="2"/>
    </row>
    <row r="66" spans="1:16" x14ac:dyDescent="0.25">
      <c r="A66" s="2"/>
      <c r="B66" s="2">
        <v>18</v>
      </c>
      <c r="C66" s="3"/>
      <c r="D66" s="3">
        <v>2013</v>
      </c>
      <c r="E66" s="2">
        <v>10</v>
      </c>
      <c r="F66" s="2">
        <v>25</v>
      </c>
      <c r="G66" s="2">
        <v>4</v>
      </c>
      <c r="H66" s="4">
        <v>0.16</v>
      </c>
      <c r="I66" s="2"/>
      <c r="J66" s="2"/>
      <c r="K66" s="2"/>
      <c r="L66" s="2"/>
      <c r="M66" s="2"/>
      <c r="N66" s="2">
        <v>6</v>
      </c>
      <c r="O66" s="2">
        <v>6</v>
      </c>
    </row>
    <row r="67" spans="1:16" x14ac:dyDescent="0.25">
      <c r="A67" s="2"/>
      <c r="B67" s="2"/>
      <c r="C67" s="3"/>
      <c r="D67" s="3" t="s">
        <v>52</v>
      </c>
      <c r="E67" s="2">
        <f>SUM(E65:E66)</f>
        <v>14</v>
      </c>
      <c r="F67" s="2">
        <f>SUM(F65:F66)</f>
        <v>26</v>
      </c>
      <c r="G67" s="2">
        <f>SUM(G65:G66)</f>
        <v>5</v>
      </c>
      <c r="H67" s="4">
        <f>SUM(G67/F67)</f>
        <v>0.19230769230769232</v>
      </c>
      <c r="I67" s="2">
        <f>SUM(I65:I66)</f>
        <v>1</v>
      </c>
      <c r="J67" s="2">
        <f>SUM(G67+I67)</f>
        <v>6</v>
      </c>
      <c r="K67" s="2">
        <f>SUM(K65:K66)</f>
        <v>0</v>
      </c>
      <c r="L67" s="2">
        <f>SUM(L65:L66)</f>
        <v>0</v>
      </c>
      <c r="M67" s="2" t="e">
        <f>SUM(L67/K67)</f>
        <v>#DIV/0!</v>
      </c>
      <c r="N67" s="2">
        <f>SUM(N65:N66)</f>
        <v>6</v>
      </c>
      <c r="O67" s="2">
        <f>SUM(O65:O66)</f>
        <v>6</v>
      </c>
    </row>
    <row r="68" spans="1:16" x14ac:dyDescent="0.25">
      <c r="A68" s="2"/>
      <c r="B68" s="2"/>
      <c r="C68" s="3"/>
      <c r="D68" s="3"/>
      <c r="E68" s="2"/>
      <c r="F68" s="2"/>
      <c r="G68" s="2"/>
      <c r="H68" s="4"/>
      <c r="I68" s="2"/>
      <c r="J68" s="2"/>
      <c r="K68" s="2"/>
      <c r="L68" s="2"/>
      <c r="M68" s="2"/>
      <c r="N68" s="2"/>
      <c r="O68" s="2"/>
    </row>
    <row r="69" spans="1:16" x14ac:dyDescent="0.25">
      <c r="A69" s="2"/>
      <c r="B69" s="2"/>
      <c r="C69" s="3" t="s">
        <v>9</v>
      </c>
      <c r="D69" s="3">
        <v>2013</v>
      </c>
      <c r="E69" s="2">
        <v>16</v>
      </c>
      <c r="F69" s="2">
        <v>2</v>
      </c>
      <c r="G69" s="2"/>
      <c r="H69" s="4">
        <v>0</v>
      </c>
      <c r="I69" s="2"/>
      <c r="J69" s="2"/>
      <c r="K69" s="2"/>
      <c r="L69" s="2"/>
      <c r="M69" s="2"/>
      <c r="N69" s="2">
        <v>3</v>
      </c>
      <c r="O69" s="2">
        <v>1</v>
      </c>
    </row>
    <row r="70" spans="1:16" x14ac:dyDescent="0.25">
      <c r="A70" s="2"/>
      <c r="B70" s="2">
        <v>19</v>
      </c>
      <c r="C70" s="3"/>
      <c r="D70" s="3" t="s">
        <v>52</v>
      </c>
      <c r="E70" s="2">
        <f>SUM(E68:E69)</f>
        <v>16</v>
      </c>
      <c r="F70" s="2">
        <f>SUM(F68:F69)</f>
        <v>2</v>
      </c>
      <c r="G70" s="2">
        <f>SUM(G68:G69)</f>
        <v>0</v>
      </c>
      <c r="H70" s="4">
        <f>SUM(G70/F70)</f>
        <v>0</v>
      </c>
      <c r="I70" s="2">
        <f>SUM(I68:I69)</f>
        <v>0</v>
      </c>
      <c r="J70" s="2">
        <f>SUM(G70+I70)</f>
        <v>0</v>
      </c>
      <c r="K70" s="2">
        <f>SUM(K68:K69)</f>
        <v>0</v>
      </c>
      <c r="L70" s="2">
        <f>SUM(L68:L69)</f>
        <v>0</v>
      </c>
      <c r="M70" s="2" t="e">
        <f>SUM(L70/K70)</f>
        <v>#DIV/0!</v>
      </c>
      <c r="N70" s="2">
        <f>SUM(N68:N69)</f>
        <v>3</v>
      </c>
      <c r="O70" s="2">
        <f>SUM(O68:O69)</f>
        <v>1</v>
      </c>
    </row>
    <row r="71" spans="1:16" x14ac:dyDescent="0.25">
      <c r="A71" s="2"/>
      <c r="B71" s="2"/>
      <c r="C71" s="3"/>
      <c r="D71" s="3"/>
      <c r="E71" s="2"/>
      <c r="F71" s="2"/>
      <c r="G71" s="2"/>
      <c r="H71" s="4"/>
      <c r="I71" s="2"/>
      <c r="J71" s="2"/>
      <c r="K71" s="2"/>
      <c r="L71" s="2"/>
      <c r="M71" s="2"/>
      <c r="N71" s="2"/>
      <c r="O71" s="2"/>
    </row>
    <row r="72" spans="1:16" x14ac:dyDescent="0.25">
      <c r="A72" s="2"/>
      <c r="B72" s="2"/>
      <c r="C72" s="3" t="s">
        <v>34</v>
      </c>
      <c r="D72" s="3">
        <v>2012</v>
      </c>
      <c r="E72" s="2">
        <v>17</v>
      </c>
      <c r="F72" s="2">
        <v>19</v>
      </c>
      <c r="G72" s="2">
        <v>6</v>
      </c>
      <c r="H72" s="4">
        <v>0.316</v>
      </c>
      <c r="I72" s="2"/>
      <c r="J72" s="2"/>
      <c r="K72" s="2"/>
      <c r="L72" s="2"/>
      <c r="M72" s="2"/>
      <c r="N72" s="2">
        <v>11</v>
      </c>
      <c r="O72" s="2">
        <v>1</v>
      </c>
    </row>
    <row r="73" spans="1:16" x14ac:dyDescent="0.25">
      <c r="A73" s="2"/>
      <c r="B73" s="2">
        <v>8</v>
      </c>
      <c r="C73" s="3"/>
      <c r="D73" s="3">
        <v>2013</v>
      </c>
      <c r="E73" s="2">
        <v>17</v>
      </c>
      <c r="F73" s="2">
        <v>13</v>
      </c>
      <c r="G73" s="2">
        <v>3</v>
      </c>
      <c r="H73" s="4">
        <v>0.23100000000000001</v>
      </c>
      <c r="I73" s="2">
        <v>2</v>
      </c>
      <c r="J73" s="2"/>
      <c r="K73" s="2"/>
      <c r="L73" s="2"/>
      <c r="M73" s="2"/>
      <c r="N73" s="2">
        <v>11</v>
      </c>
      <c r="O73" s="2">
        <v>1</v>
      </c>
    </row>
    <row r="74" spans="1:16" x14ac:dyDescent="0.25">
      <c r="A74" s="2"/>
      <c r="B74" s="2"/>
      <c r="C74" s="3"/>
      <c r="D74" s="3" t="s">
        <v>52</v>
      </c>
      <c r="E74" s="2">
        <f>SUM(E72:E73)</f>
        <v>34</v>
      </c>
      <c r="F74" s="2">
        <f>SUM(F72:F73)</f>
        <v>32</v>
      </c>
      <c r="G74" s="2">
        <f>SUM(G72:G73)</f>
        <v>9</v>
      </c>
      <c r="H74" s="4">
        <f>SUM(G74/F74)</f>
        <v>0.28125</v>
      </c>
      <c r="I74" s="2">
        <f>SUM(I72:I73)</f>
        <v>2</v>
      </c>
      <c r="J74" s="2">
        <f>SUM(G74+I74)</f>
        <v>11</v>
      </c>
      <c r="K74" s="2">
        <f>SUM(K72:K73)</f>
        <v>0</v>
      </c>
      <c r="L74" s="2">
        <f>SUM(L72:L73)</f>
        <v>0</v>
      </c>
      <c r="M74" s="2" t="e">
        <f>SUM(L74/K74)</f>
        <v>#DIV/0!</v>
      </c>
      <c r="N74" s="2">
        <f>SUM(N72:N73)</f>
        <v>22</v>
      </c>
      <c r="O74" s="2">
        <f>SUM(O72:O73)</f>
        <v>2</v>
      </c>
    </row>
    <row r="75" spans="1:16" x14ac:dyDescent="0.25">
      <c r="A75" s="2"/>
      <c r="B75" s="2"/>
      <c r="C75" s="3"/>
      <c r="D75" s="3"/>
      <c r="E75" s="2"/>
      <c r="F75" s="2"/>
      <c r="G75" s="2"/>
      <c r="H75" s="4"/>
      <c r="I75" s="2"/>
      <c r="J75" s="2"/>
      <c r="K75" s="2"/>
      <c r="L75" s="2"/>
      <c r="M75" s="2"/>
      <c r="N75" s="2"/>
      <c r="O75" s="2"/>
    </row>
    <row r="76" spans="1:16" x14ac:dyDescent="0.25">
      <c r="A76" s="2"/>
      <c r="B76" s="2"/>
      <c r="C76" s="3" t="s">
        <v>35</v>
      </c>
      <c r="D76" s="3">
        <v>2012</v>
      </c>
      <c r="E76" s="2">
        <v>12</v>
      </c>
      <c r="F76" s="2">
        <v>8</v>
      </c>
      <c r="G76" s="2">
        <v>1</v>
      </c>
      <c r="H76" s="4">
        <v>0.125</v>
      </c>
      <c r="I76" s="2"/>
      <c r="J76" s="2"/>
      <c r="K76" s="2"/>
      <c r="L76" s="2"/>
      <c r="M76" s="2"/>
      <c r="N76" s="2">
        <v>11</v>
      </c>
      <c r="O76" s="2"/>
    </row>
    <row r="77" spans="1:16" x14ac:dyDescent="0.25">
      <c r="A77" s="2"/>
      <c r="B77" s="2">
        <v>12</v>
      </c>
      <c r="C77" s="3"/>
      <c r="D77" s="3">
        <v>2013</v>
      </c>
      <c r="E77" s="2">
        <v>7</v>
      </c>
      <c r="F77" s="2">
        <v>7</v>
      </c>
      <c r="G77" s="2">
        <v>3</v>
      </c>
      <c r="H77" s="4">
        <v>0.42899999999999999</v>
      </c>
      <c r="I77" s="2">
        <v>1</v>
      </c>
      <c r="J77" s="2"/>
      <c r="K77" s="2"/>
      <c r="L77" s="2"/>
      <c r="M77" s="2"/>
      <c r="N77" s="2">
        <v>11</v>
      </c>
      <c r="O77" s="2">
        <v>1</v>
      </c>
    </row>
    <row r="78" spans="1:16" x14ac:dyDescent="0.25">
      <c r="A78" s="2"/>
      <c r="B78" s="2"/>
      <c r="C78" s="3"/>
      <c r="D78" s="3" t="s">
        <v>52</v>
      </c>
      <c r="E78" s="2">
        <f>SUM(E76:E77)</f>
        <v>19</v>
      </c>
      <c r="F78" s="2">
        <f>SUM(F76:F77)</f>
        <v>15</v>
      </c>
      <c r="G78" s="2">
        <f>SUM(G76:G77)</f>
        <v>4</v>
      </c>
      <c r="H78" s="4">
        <f>SUM(G78/F78)</f>
        <v>0.26666666666666666</v>
      </c>
      <c r="I78" s="2">
        <f>SUM(I76:I77)</f>
        <v>1</v>
      </c>
      <c r="J78" s="2">
        <f>SUM(G78+I78)</f>
        <v>5</v>
      </c>
      <c r="K78" s="2">
        <f>SUM(K76:K77)</f>
        <v>0</v>
      </c>
      <c r="L78" s="2">
        <f>SUM(L76:L77)</f>
        <v>0</v>
      </c>
      <c r="M78" s="2" t="e">
        <f>SUM(L78/K78)</f>
        <v>#DIV/0!</v>
      </c>
      <c r="N78" s="2">
        <f>SUM(N76:N77)</f>
        <v>22</v>
      </c>
      <c r="O78" s="2">
        <f>SUM(O76:O77)</f>
        <v>1</v>
      </c>
    </row>
    <row r="79" spans="1:16" x14ac:dyDescent="0.25">
      <c r="A79" s="2"/>
      <c r="B79" s="2"/>
      <c r="C79" s="3"/>
      <c r="D79" s="3"/>
      <c r="E79" s="2"/>
      <c r="F79" s="2"/>
      <c r="G79" s="2"/>
      <c r="H79" s="4"/>
      <c r="I79" s="2"/>
      <c r="J79" s="2"/>
      <c r="K79" s="2"/>
      <c r="L79" s="2"/>
      <c r="M79" s="2"/>
      <c r="N79" s="2"/>
      <c r="O79" s="2"/>
    </row>
    <row r="80" spans="1:16" x14ac:dyDescent="0.25">
      <c r="A80" s="2"/>
      <c r="B80" s="2"/>
      <c r="C80" s="3" t="s">
        <v>36</v>
      </c>
      <c r="D80" s="3">
        <v>2012</v>
      </c>
      <c r="E80" s="2">
        <v>17</v>
      </c>
      <c r="F80" s="2">
        <v>69</v>
      </c>
      <c r="G80" s="2">
        <v>25</v>
      </c>
      <c r="H80" s="4">
        <v>0.36199999999999999</v>
      </c>
      <c r="I80" s="2">
        <v>2</v>
      </c>
      <c r="J80" s="2"/>
      <c r="K80" s="2"/>
      <c r="L80" s="2"/>
      <c r="M80" s="2"/>
      <c r="N80" s="2">
        <v>36</v>
      </c>
      <c r="O80" s="2">
        <v>10.5</v>
      </c>
      <c r="P80" t="s">
        <v>57</v>
      </c>
    </row>
    <row r="81" spans="1:15" x14ac:dyDescent="0.25">
      <c r="A81" s="2"/>
      <c r="B81" s="2">
        <v>2</v>
      </c>
      <c r="C81" s="3"/>
      <c r="D81" s="3">
        <v>2013</v>
      </c>
      <c r="E81" s="2">
        <v>15</v>
      </c>
      <c r="F81" s="2">
        <v>66</v>
      </c>
      <c r="G81" s="2">
        <v>19</v>
      </c>
      <c r="H81" s="4">
        <v>0.28799999999999998</v>
      </c>
      <c r="I81" s="2">
        <v>5</v>
      </c>
      <c r="J81" s="2"/>
      <c r="K81" s="2"/>
      <c r="L81" s="2"/>
      <c r="M81" s="2"/>
      <c r="N81" s="2">
        <v>25</v>
      </c>
      <c r="O81" s="2">
        <v>8</v>
      </c>
    </row>
    <row r="82" spans="1:15" x14ac:dyDescent="0.25">
      <c r="A82" s="2"/>
      <c r="B82" s="2"/>
      <c r="C82" s="3"/>
      <c r="D82" s="3" t="s">
        <v>52</v>
      </c>
      <c r="E82" s="2">
        <f>SUM(E80:E81)</f>
        <v>32</v>
      </c>
      <c r="F82" s="2">
        <f>SUM(F80:F81)</f>
        <v>135</v>
      </c>
      <c r="G82" s="2">
        <f>SUM(G80:G81)</f>
        <v>44</v>
      </c>
      <c r="H82" s="4">
        <f>SUM(G82/F82)</f>
        <v>0.32592592592592595</v>
      </c>
      <c r="I82" s="2">
        <f>SUM(I80:I81)</f>
        <v>7</v>
      </c>
      <c r="J82" s="2">
        <f>SUM(G82+I82)</f>
        <v>51</v>
      </c>
      <c r="K82" s="2">
        <f>SUM(K80:K81)</f>
        <v>0</v>
      </c>
      <c r="L82" s="2">
        <f>SUM(L80:L81)</f>
        <v>0</v>
      </c>
      <c r="M82" s="2" t="e">
        <f>SUM(L82/K82)</f>
        <v>#DIV/0!</v>
      </c>
      <c r="N82" s="2">
        <f>SUM(N80:N81)</f>
        <v>61</v>
      </c>
      <c r="O82" s="2">
        <f>SUM(O80:O81)</f>
        <v>18.5</v>
      </c>
    </row>
    <row r="83" spans="1:15" x14ac:dyDescent="0.25">
      <c r="A83" s="2"/>
      <c r="B83" s="2"/>
      <c r="C83" s="3"/>
      <c r="D83" s="3"/>
      <c r="E83" s="2"/>
      <c r="F83" s="2"/>
      <c r="G83" s="2"/>
      <c r="H83" s="4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3" t="s">
        <v>37</v>
      </c>
      <c r="D84" s="3">
        <v>2012</v>
      </c>
      <c r="E84" s="2">
        <v>16</v>
      </c>
      <c r="F84" s="2">
        <v>12</v>
      </c>
      <c r="G84" s="2">
        <v>1</v>
      </c>
      <c r="H84" s="4">
        <v>8.3000000000000004E-2</v>
      </c>
      <c r="I84" s="2">
        <v>2</v>
      </c>
      <c r="J84" s="2">
        <v>3</v>
      </c>
      <c r="K84" s="2"/>
      <c r="L84" s="2"/>
      <c r="M84" s="2"/>
      <c r="N84" s="2">
        <v>15</v>
      </c>
      <c r="O84" s="2">
        <v>4</v>
      </c>
    </row>
    <row r="85" spans="1:15" x14ac:dyDescent="0.25">
      <c r="A85" s="2"/>
      <c r="B85" s="2">
        <v>21</v>
      </c>
      <c r="C85" s="3"/>
      <c r="D85" s="3">
        <v>2013</v>
      </c>
      <c r="E85" s="2">
        <v>17</v>
      </c>
      <c r="F85" s="2">
        <v>45</v>
      </c>
      <c r="G85" s="2">
        <v>9</v>
      </c>
      <c r="H85" s="4">
        <v>0.2</v>
      </c>
      <c r="I85" s="2">
        <v>4</v>
      </c>
      <c r="J85" s="2">
        <v>13</v>
      </c>
      <c r="K85" s="2"/>
      <c r="L85" s="2"/>
      <c r="M85" s="2"/>
      <c r="N85" s="2">
        <v>11</v>
      </c>
      <c r="O85" s="2">
        <f>SUM(O84:O84)</f>
        <v>4</v>
      </c>
    </row>
    <row r="86" spans="1:15" x14ac:dyDescent="0.25">
      <c r="A86" s="2"/>
      <c r="B86" s="2"/>
      <c r="C86" s="3"/>
      <c r="D86" s="3">
        <v>2014</v>
      </c>
      <c r="E86" s="2">
        <v>17</v>
      </c>
      <c r="F86" s="2">
        <v>46</v>
      </c>
      <c r="G86" s="2">
        <v>19</v>
      </c>
      <c r="H86" s="4">
        <v>0.41299999999999998</v>
      </c>
      <c r="I86" s="2">
        <v>6</v>
      </c>
      <c r="J86" s="2">
        <v>25</v>
      </c>
      <c r="K86" s="2"/>
      <c r="L86" s="2">
        <v>0</v>
      </c>
      <c r="M86" s="2"/>
      <c r="N86" s="2">
        <v>10</v>
      </c>
      <c r="O86" s="2">
        <v>4</v>
      </c>
    </row>
    <row r="87" spans="1:15" x14ac:dyDescent="0.25">
      <c r="A87" s="2"/>
      <c r="B87" s="2"/>
      <c r="C87" s="3"/>
      <c r="D87" s="3" t="s">
        <v>52</v>
      </c>
      <c r="E87" s="2">
        <f>SUM(E84:E86)</f>
        <v>50</v>
      </c>
      <c r="F87" s="2">
        <f>SUM(F84:F86)</f>
        <v>103</v>
      </c>
      <c r="G87" s="2">
        <f>SUM(G84:G86)</f>
        <v>29</v>
      </c>
      <c r="H87" s="4">
        <f>SUM(G87/F87)</f>
        <v>0.28155339805825241</v>
      </c>
      <c r="I87" s="2">
        <f>SUM(I84:I86)</f>
        <v>12</v>
      </c>
      <c r="J87" s="2">
        <f>SUM(G87+I87)</f>
        <v>41</v>
      </c>
      <c r="K87" s="2">
        <f>SUM(K84:K85)</f>
        <v>0</v>
      </c>
      <c r="L87" s="2">
        <f>SUM(L84:L85)</f>
        <v>0</v>
      </c>
      <c r="M87" s="2" t="e">
        <f>SUM(L87/K87)</f>
        <v>#DIV/0!</v>
      </c>
      <c r="N87" s="2">
        <v>18</v>
      </c>
      <c r="O87" s="2">
        <v>8.5</v>
      </c>
    </row>
    <row r="88" spans="1:15" x14ac:dyDescent="0.25">
      <c r="A88" s="2"/>
      <c r="B88" s="2"/>
      <c r="C88" s="3"/>
      <c r="D88" s="3"/>
      <c r="E88" s="2"/>
      <c r="F88" s="2"/>
      <c r="G88" s="2"/>
      <c r="H88" s="4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3" t="s">
        <v>38</v>
      </c>
      <c r="D89" s="3"/>
      <c r="E89" s="2"/>
      <c r="F89" s="2"/>
      <c r="G89" s="2"/>
      <c r="H89" s="4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>
        <v>22</v>
      </c>
      <c r="C90" s="3"/>
      <c r="D90" s="3">
        <v>2013</v>
      </c>
      <c r="E90" s="2">
        <v>16</v>
      </c>
      <c r="F90" s="2">
        <v>1</v>
      </c>
      <c r="G90" s="2"/>
      <c r="H90" s="4">
        <v>0</v>
      </c>
      <c r="I90" s="2"/>
      <c r="J90" s="2"/>
      <c r="K90" s="2"/>
      <c r="L90" s="2"/>
      <c r="M90" s="2"/>
      <c r="N90" s="2">
        <f>SUM(N86:N87)</f>
        <v>28</v>
      </c>
      <c r="O90" s="2">
        <f>SUM(O86:O87)</f>
        <v>12.5</v>
      </c>
    </row>
    <row r="91" spans="1:15" x14ac:dyDescent="0.25">
      <c r="A91" s="2"/>
      <c r="B91" s="2"/>
      <c r="C91" s="3"/>
      <c r="D91" s="3" t="s">
        <v>52</v>
      </c>
      <c r="E91" s="2">
        <f>SUM(E89:E90)</f>
        <v>16</v>
      </c>
      <c r="F91" s="2">
        <f>SUM(F89:F90)</f>
        <v>1</v>
      </c>
      <c r="G91" s="2">
        <f>SUM(G89:G90)</f>
        <v>0</v>
      </c>
      <c r="H91" s="4">
        <f>SUM(G91/F91)</f>
        <v>0</v>
      </c>
      <c r="I91" s="2">
        <f>SUM(I89:I90)</f>
        <v>0</v>
      </c>
      <c r="J91" s="2">
        <f>SUM(G91+I91)</f>
        <v>0</v>
      </c>
      <c r="K91" s="2">
        <f>SUM(K89:K90)</f>
        <v>0</v>
      </c>
      <c r="L91" s="2">
        <f>SUM(L89:L90)</f>
        <v>0</v>
      </c>
      <c r="M91" s="2" t="e">
        <f>SUM(L91/K91)</f>
        <v>#DIV/0!</v>
      </c>
      <c r="N91" s="2"/>
      <c r="O91" s="2"/>
    </row>
    <row r="92" spans="1:15" x14ac:dyDescent="0.25">
      <c r="A92" s="2"/>
      <c r="B92" s="2"/>
      <c r="C92" s="3" t="s">
        <v>39</v>
      </c>
      <c r="D92" s="3"/>
      <c r="E92" s="2"/>
      <c r="F92" s="2"/>
      <c r="G92" s="2"/>
      <c r="H92" s="4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>
        <v>13</v>
      </c>
      <c r="C93" s="3"/>
      <c r="D93" s="3">
        <v>2012</v>
      </c>
      <c r="E93" s="2">
        <v>15</v>
      </c>
      <c r="F93" s="2">
        <v>4</v>
      </c>
      <c r="G93" s="2">
        <v>2</v>
      </c>
      <c r="H93" s="4">
        <v>0.5</v>
      </c>
      <c r="I93" s="2"/>
      <c r="J93" s="2"/>
      <c r="K93" s="2"/>
      <c r="L93" s="2"/>
      <c r="M93" s="2"/>
      <c r="N93" s="2">
        <v>22</v>
      </c>
      <c r="O93" s="2">
        <v>4.5</v>
      </c>
    </row>
    <row r="94" spans="1:15" x14ac:dyDescent="0.25">
      <c r="A94" s="2"/>
      <c r="B94" s="2"/>
      <c r="C94" s="3"/>
      <c r="D94" s="3">
        <v>2013</v>
      </c>
      <c r="E94" s="2">
        <v>17</v>
      </c>
      <c r="F94" s="2">
        <v>4</v>
      </c>
      <c r="G94" s="2">
        <v>3</v>
      </c>
      <c r="H94" s="4">
        <v>0.75</v>
      </c>
      <c r="I94" s="2"/>
      <c r="J94" s="2"/>
      <c r="K94" s="2"/>
      <c r="L94" s="2"/>
      <c r="M94" s="2"/>
      <c r="N94" s="2">
        <v>28</v>
      </c>
      <c r="O94" s="2">
        <v>7.5</v>
      </c>
    </row>
    <row r="95" spans="1:15" x14ac:dyDescent="0.25">
      <c r="A95" s="2"/>
      <c r="B95" s="2"/>
      <c r="C95" s="3"/>
      <c r="D95" s="3" t="s">
        <v>52</v>
      </c>
      <c r="E95" s="2">
        <f>SUM(E93:E94)</f>
        <v>32</v>
      </c>
      <c r="F95" s="2">
        <f>SUM(F93:F94)</f>
        <v>8</v>
      </c>
      <c r="G95" s="2">
        <f>SUM(G93:G94)</f>
        <v>5</v>
      </c>
      <c r="H95" s="4">
        <f>SUM(G95/F95)</f>
        <v>0.625</v>
      </c>
      <c r="I95" s="2">
        <f>SUM(I93:I94)</f>
        <v>0</v>
      </c>
      <c r="J95" s="2">
        <f>SUM(G95+I95)</f>
        <v>5</v>
      </c>
      <c r="K95" s="2">
        <f>SUM(K93:K94)</f>
        <v>0</v>
      </c>
      <c r="L95" s="2">
        <f>SUM(L93:L94)</f>
        <v>0</v>
      </c>
      <c r="M95" s="2" t="e">
        <f>SUM(L95/K95)</f>
        <v>#DIV/0!</v>
      </c>
      <c r="N95" s="2">
        <f>SUM(N93:N94)</f>
        <v>50</v>
      </c>
      <c r="O95" s="2">
        <f>SUM(O93:O94)</f>
        <v>12</v>
      </c>
    </row>
    <row r="96" spans="1:15" x14ac:dyDescent="0.25">
      <c r="A96" s="2"/>
      <c r="B96" s="2"/>
      <c r="C96" s="3" t="s">
        <v>49</v>
      </c>
      <c r="D96" s="3"/>
      <c r="E96" s="2"/>
      <c r="F96" s="2"/>
      <c r="G96" s="2"/>
      <c r="H96" s="4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>
        <v>15</v>
      </c>
      <c r="C97" s="3"/>
      <c r="D97" s="3">
        <v>2012</v>
      </c>
      <c r="E97" s="2">
        <v>3</v>
      </c>
      <c r="F97" s="2"/>
      <c r="G97" s="2"/>
      <c r="H97" s="2"/>
      <c r="I97" s="2"/>
      <c r="J97" s="2"/>
      <c r="K97" s="2"/>
      <c r="L97" s="2"/>
      <c r="M97" s="2"/>
      <c r="N97" s="2">
        <v>8</v>
      </c>
      <c r="O97" s="2">
        <v>2</v>
      </c>
    </row>
    <row r="98" spans="1:15" x14ac:dyDescent="0.25">
      <c r="A98" s="2"/>
      <c r="B98" s="2"/>
      <c r="C98" s="3"/>
      <c r="D98" s="3" t="s">
        <v>52</v>
      </c>
      <c r="E98" s="2">
        <f>SUM(E96:E97)</f>
        <v>3</v>
      </c>
      <c r="F98" s="2">
        <f>SUM(F96:F97)</f>
        <v>0</v>
      </c>
      <c r="G98" s="2">
        <f>SUM(G96:G97)</f>
        <v>0</v>
      </c>
      <c r="H98" s="4" t="e">
        <f>SUM(G98/F98)</f>
        <v>#DIV/0!</v>
      </c>
      <c r="I98" s="2">
        <f>SUM(I96:I97)</f>
        <v>0</v>
      </c>
      <c r="J98" s="2">
        <f>SUM(G98+I98)</f>
        <v>0</v>
      </c>
      <c r="K98" s="2">
        <f>SUM(K96:K97)</f>
        <v>0</v>
      </c>
      <c r="L98" s="2">
        <f>SUM(L96:L97)</f>
        <v>0</v>
      </c>
      <c r="M98" s="2" t="e">
        <f>SUM(L98/K98)</f>
        <v>#DIV/0!</v>
      </c>
      <c r="N98" s="2">
        <f>SUM(N96:N97)</f>
        <v>8</v>
      </c>
      <c r="O98" s="2">
        <f>SUM(O96:O97)</f>
        <v>2</v>
      </c>
    </row>
    <row r="99" spans="1:15" x14ac:dyDescent="0.25">
      <c r="A99" s="2"/>
      <c r="B99" s="2"/>
      <c r="C99" s="3" t="s">
        <v>40</v>
      </c>
      <c r="D99" s="3"/>
      <c r="E99" s="2"/>
      <c r="F99" s="2"/>
      <c r="G99" s="2"/>
      <c r="H99" s="4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>
        <v>15</v>
      </c>
      <c r="C100" s="3"/>
      <c r="D100" s="3">
        <v>2013</v>
      </c>
      <c r="E100" s="2">
        <v>15</v>
      </c>
      <c r="F100" s="2">
        <v>4</v>
      </c>
      <c r="G100" s="2">
        <v>2</v>
      </c>
      <c r="H100" s="4">
        <v>0.5</v>
      </c>
      <c r="I100" s="2">
        <v>1</v>
      </c>
      <c r="J100" s="2"/>
      <c r="K100" s="2"/>
      <c r="L100" s="2"/>
      <c r="M100" s="2"/>
      <c r="N100" s="2">
        <v>10</v>
      </c>
      <c r="O100" s="2">
        <v>1</v>
      </c>
    </row>
    <row r="101" spans="1:15" x14ac:dyDescent="0.25">
      <c r="A101" s="2"/>
      <c r="B101" s="2"/>
      <c r="C101" s="3"/>
      <c r="D101" s="3" t="s">
        <v>52</v>
      </c>
      <c r="E101" s="2">
        <f>SUM(E99:E100)</f>
        <v>15</v>
      </c>
      <c r="F101" s="2">
        <f>SUM(F99:F100)</f>
        <v>4</v>
      </c>
      <c r="G101" s="2">
        <f>SUM(G99:G100)</f>
        <v>2</v>
      </c>
      <c r="H101" s="4">
        <f>SUM(G101/F101)</f>
        <v>0.5</v>
      </c>
      <c r="I101" s="2">
        <f>SUM(I99:I100)</f>
        <v>1</v>
      </c>
      <c r="J101" s="2">
        <f>SUM(G101+I101)</f>
        <v>3</v>
      </c>
      <c r="K101" s="2">
        <f>SUM(K99:K100)</f>
        <v>0</v>
      </c>
      <c r="L101" s="2">
        <f>SUM(L99:L100)</f>
        <v>0</v>
      </c>
      <c r="M101" s="2" t="e">
        <f>SUM(L101/K101)</f>
        <v>#DIV/0!</v>
      </c>
      <c r="N101" s="2">
        <f>SUM(N99:N100)</f>
        <v>10</v>
      </c>
      <c r="O101" s="2">
        <f>SUM(O99:O100)</f>
        <v>1</v>
      </c>
    </row>
    <row r="102" spans="1:15" x14ac:dyDescent="0.25">
      <c r="A102" s="2"/>
      <c r="B102" s="2"/>
      <c r="C102" s="3" t="s">
        <v>41</v>
      </c>
      <c r="D102" s="3"/>
      <c r="E102" s="2"/>
      <c r="F102" s="2"/>
      <c r="G102" s="2"/>
      <c r="H102" s="4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>
        <v>7</v>
      </c>
      <c r="C103" s="3"/>
      <c r="D103" s="3">
        <v>2012</v>
      </c>
      <c r="E103" s="2">
        <v>17</v>
      </c>
      <c r="F103" s="2">
        <v>16</v>
      </c>
      <c r="G103" s="2">
        <v>1</v>
      </c>
      <c r="H103" s="4">
        <v>6.3E-2</v>
      </c>
      <c r="I103" s="2">
        <v>4</v>
      </c>
      <c r="J103" s="2"/>
      <c r="K103" s="2"/>
      <c r="L103" s="2"/>
      <c r="M103" s="2"/>
      <c r="N103" s="2">
        <v>18</v>
      </c>
      <c r="O103" s="2">
        <v>2</v>
      </c>
    </row>
    <row r="104" spans="1:15" x14ac:dyDescent="0.25">
      <c r="A104" s="2"/>
      <c r="B104" s="2"/>
      <c r="C104" s="3"/>
      <c r="D104" s="3">
        <v>2013</v>
      </c>
      <c r="E104" s="2">
        <v>12</v>
      </c>
      <c r="F104" s="2">
        <v>3</v>
      </c>
      <c r="G104" s="2">
        <v>1</v>
      </c>
      <c r="H104" s="4">
        <v>0.33300000000000002</v>
      </c>
      <c r="I104" s="2">
        <v>1</v>
      </c>
      <c r="J104" s="2"/>
      <c r="K104" s="2"/>
      <c r="L104" s="2"/>
      <c r="M104" s="2"/>
      <c r="N104" s="2">
        <v>6</v>
      </c>
      <c r="O104" s="2">
        <v>1</v>
      </c>
    </row>
    <row r="105" spans="1:15" x14ac:dyDescent="0.25">
      <c r="A105" s="2"/>
      <c r="B105" s="2"/>
      <c r="C105" s="3"/>
      <c r="D105" s="3" t="s">
        <v>52</v>
      </c>
      <c r="E105" s="2">
        <f>SUM(E103:E104)</f>
        <v>29</v>
      </c>
      <c r="F105" s="2">
        <f>SUM(F103:F104)</f>
        <v>19</v>
      </c>
      <c r="G105" s="2">
        <f>SUM(G103:G104)</f>
        <v>2</v>
      </c>
      <c r="H105" s="4">
        <f>SUM(G105/F105)</f>
        <v>0.10526315789473684</v>
      </c>
      <c r="I105" s="2">
        <f>SUM(I103:I104)</f>
        <v>5</v>
      </c>
      <c r="J105" s="2">
        <f>SUM(G105+I105)</f>
        <v>7</v>
      </c>
      <c r="K105" s="2">
        <f>SUM(K103:K104)</f>
        <v>0</v>
      </c>
      <c r="L105" s="2">
        <f>SUM(L103:L104)</f>
        <v>0</v>
      </c>
      <c r="M105" s="2" t="e">
        <f>SUM(L105/K105)</f>
        <v>#DIV/0!</v>
      </c>
      <c r="N105" s="2">
        <f>SUM(N103:N104)</f>
        <v>24</v>
      </c>
      <c r="O105" s="2">
        <f>SUM(O103:O104)</f>
        <v>3</v>
      </c>
    </row>
    <row r="106" spans="1:15" x14ac:dyDescent="0.25">
      <c r="A106" s="2"/>
      <c r="B106" s="2"/>
      <c r="C106" s="3" t="s">
        <v>42</v>
      </c>
      <c r="D106" s="3"/>
      <c r="E106" s="2"/>
      <c r="F106" s="2"/>
      <c r="G106" s="2"/>
      <c r="H106" s="4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>
        <v>32</v>
      </c>
      <c r="C107" s="3"/>
      <c r="D107" s="3">
        <v>2013</v>
      </c>
      <c r="E107" s="2">
        <v>8</v>
      </c>
      <c r="F107" s="2"/>
      <c r="G107" s="2"/>
      <c r="H107" s="2"/>
      <c r="I107" s="2"/>
      <c r="J107" s="2"/>
      <c r="K107" s="2"/>
      <c r="L107" s="2"/>
      <c r="M107" s="2"/>
      <c r="N107" s="2">
        <v>1</v>
      </c>
      <c r="O107" s="2"/>
    </row>
    <row r="108" spans="1:15" x14ac:dyDescent="0.25">
      <c r="A108" s="2"/>
      <c r="B108" s="2"/>
      <c r="C108" s="3"/>
      <c r="D108" s="3" t="s">
        <v>52</v>
      </c>
      <c r="E108" s="2">
        <f>SUM(E106:E107)</f>
        <v>8</v>
      </c>
      <c r="F108" s="2">
        <f>SUM(F106:F107)</f>
        <v>0</v>
      </c>
      <c r="G108" s="2">
        <f>SUM(G106:G107)</f>
        <v>0</v>
      </c>
      <c r="H108" s="4" t="e">
        <f>SUM(G108/F108)</f>
        <v>#DIV/0!</v>
      </c>
      <c r="I108" s="2">
        <f>SUM(I106:I107)</f>
        <v>0</v>
      </c>
      <c r="J108" s="2">
        <f>SUM(G108+I108)</f>
        <v>0</v>
      </c>
      <c r="K108" s="2">
        <f>SUM(K106:K107)</f>
        <v>0</v>
      </c>
      <c r="L108" s="2">
        <f>SUM(L106:L107)</f>
        <v>0</v>
      </c>
      <c r="M108" s="2" t="e">
        <f>SUM(L108/K108)</f>
        <v>#DIV/0!</v>
      </c>
      <c r="N108" s="2">
        <f>SUM(N106:N107)</f>
        <v>1</v>
      </c>
      <c r="O108" s="2">
        <f>SUM(O106:O107)</f>
        <v>0</v>
      </c>
    </row>
    <row r="109" spans="1:15" x14ac:dyDescent="0.25">
      <c r="A109" s="2"/>
      <c r="B109" s="2"/>
      <c r="C109" s="3" t="s">
        <v>50</v>
      </c>
      <c r="D109" s="3"/>
      <c r="E109" s="2"/>
      <c r="F109" s="2"/>
      <c r="G109" s="2"/>
      <c r="H109" s="4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>
        <v>22</v>
      </c>
      <c r="C110" s="3"/>
      <c r="D110" s="3">
        <v>2012</v>
      </c>
      <c r="E110" s="2">
        <v>15</v>
      </c>
      <c r="F110" s="2">
        <v>4</v>
      </c>
      <c r="G110" s="2"/>
      <c r="H110" s="4">
        <v>0</v>
      </c>
      <c r="I110" s="2"/>
      <c r="J110" s="2"/>
      <c r="K110" s="2"/>
      <c r="L110" s="2"/>
      <c r="M110" s="2"/>
      <c r="N110" s="2">
        <v>9</v>
      </c>
      <c r="O110" s="2">
        <v>2</v>
      </c>
    </row>
    <row r="111" spans="1:15" x14ac:dyDescent="0.25">
      <c r="A111" s="2"/>
      <c r="B111" s="2"/>
      <c r="C111" s="3"/>
      <c r="D111" s="3" t="s">
        <v>52</v>
      </c>
      <c r="E111" s="2">
        <f>SUM(E109:E110)</f>
        <v>15</v>
      </c>
      <c r="F111" s="2">
        <f>SUM(F109:F110)</f>
        <v>4</v>
      </c>
      <c r="G111" s="2">
        <f>SUM(G109:G110)</f>
        <v>0</v>
      </c>
      <c r="H111" s="4">
        <f>SUM(G111/F111)</f>
        <v>0</v>
      </c>
      <c r="I111" s="2">
        <f>SUM(I109:I110)</f>
        <v>0</v>
      </c>
      <c r="J111" s="2">
        <f>SUM(G111+I111)</f>
        <v>0</v>
      </c>
      <c r="K111" s="2">
        <f>SUM(K109:K110)</f>
        <v>0</v>
      </c>
      <c r="L111" s="2">
        <f>SUM(L109:L110)</f>
        <v>0</v>
      </c>
      <c r="M111" s="2" t="e">
        <f>SUM(L111/K111)</f>
        <v>#DIV/0!</v>
      </c>
      <c r="N111" s="2">
        <f>SUM(N109:N110)</f>
        <v>9</v>
      </c>
      <c r="O111" s="2">
        <f>SUM(O109:O110)</f>
        <v>2</v>
      </c>
    </row>
    <row r="112" spans="1:15" x14ac:dyDescent="0.25">
      <c r="A112" s="2"/>
      <c r="B112" s="2"/>
      <c r="C112" s="3" t="s">
        <v>51</v>
      </c>
      <c r="D112" s="3"/>
      <c r="E112" s="2"/>
      <c r="F112" s="2"/>
      <c r="G112" s="2"/>
      <c r="H112" s="4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>
        <v>3</v>
      </c>
      <c r="C113" s="3"/>
      <c r="D113" s="3">
        <v>2012</v>
      </c>
      <c r="E113" s="2">
        <v>14</v>
      </c>
      <c r="F113" s="2">
        <v>8</v>
      </c>
      <c r="G113" s="2"/>
      <c r="H113" s="4">
        <v>0</v>
      </c>
      <c r="I113" s="2"/>
      <c r="J113" s="2"/>
      <c r="K113" s="2"/>
      <c r="L113" s="2"/>
      <c r="M113" s="2"/>
      <c r="N113" s="2">
        <v>17</v>
      </c>
      <c r="O113" s="2"/>
    </row>
    <row r="114" spans="1:15" x14ac:dyDescent="0.25">
      <c r="A114" s="2"/>
      <c r="B114" s="2"/>
      <c r="C114" s="3"/>
      <c r="D114" s="3" t="s">
        <v>52</v>
      </c>
      <c r="E114" s="2">
        <f>SUM(E112:E113)</f>
        <v>14</v>
      </c>
      <c r="F114" s="2">
        <f>SUM(F112:F113)</f>
        <v>8</v>
      </c>
      <c r="G114" s="2">
        <f>SUM(G112:G113)</f>
        <v>0</v>
      </c>
      <c r="H114" s="4">
        <f>SUM(G114/F114)</f>
        <v>0</v>
      </c>
      <c r="I114" s="2">
        <f>SUM(I112:I113)</f>
        <v>0</v>
      </c>
      <c r="J114" s="2">
        <f>SUM(G114+I114)</f>
        <v>0</v>
      </c>
      <c r="K114" s="2">
        <f>SUM(K112:K113)</f>
        <v>0</v>
      </c>
      <c r="L114" s="2">
        <f>SUM(L112:L113)</f>
        <v>0</v>
      </c>
      <c r="M114" s="2" t="e">
        <f>SUM(L114/K114)</f>
        <v>#DIV/0!</v>
      </c>
      <c r="N114" s="2">
        <f>SUM(N112:N113)</f>
        <v>17</v>
      </c>
      <c r="O114" s="2">
        <f>SUM(O112:O113)</f>
        <v>0</v>
      </c>
    </row>
    <row r="115" spans="1:15" x14ac:dyDescent="0.25">
      <c r="A115" s="2"/>
      <c r="B115" s="2"/>
      <c r="C115" s="3" t="s">
        <v>10</v>
      </c>
      <c r="D115" s="3"/>
      <c r="E115" s="2"/>
      <c r="F115" s="2"/>
      <c r="G115" s="2"/>
      <c r="H115" s="4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>
        <v>17</v>
      </c>
      <c r="C116" s="3"/>
      <c r="D116" s="3">
        <v>2012</v>
      </c>
      <c r="E116" s="2">
        <v>14</v>
      </c>
      <c r="F116" s="2">
        <v>3</v>
      </c>
      <c r="G116" s="2">
        <v>1</v>
      </c>
      <c r="H116" s="4">
        <v>0.33300000000000002</v>
      </c>
      <c r="I116" s="2"/>
      <c r="J116" s="2"/>
      <c r="K116" s="2"/>
      <c r="L116" s="2"/>
      <c r="M116" s="2"/>
      <c r="N116" s="2">
        <v>11</v>
      </c>
      <c r="O116" s="2"/>
    </row>
    <row r="117" spans="1:15" x14ac:dyDescent="0.25">
      <c r="A117" s="2"/>
      <c r="B117" s="2"/>
      <c r="C117" s="3"/>
      <c r="D117" s="3">
        <v>2013</v>
      </c>
      <c r="E117" s="2">
        <v>12</v>
      </c>
      <c r="F117" s="2">
        <v>2</v>
      </c>
      <c r="G117" s="2"/>
      <c r="H117" s="4">
        <v>0</v>
      </c>
      <c r="I117" s="2"/>
      <c r="J117" s="2"/>
      <c r="K117" s="2"/>
      <c r="L117" s="2"/>
      <c r="M117" s="2"/>
      <c r="N117" s="2">
        <v>7</v>
      </c>
      <c r="O117" s="2">
        <v>9</v>
      </c>
    </row>
    <row r="118" spans="1:15" x14ac:dyDescent="0.25">
      <c r="A118" s="2"/>
      <c r="B118" s="2"/>
      <c r="C118" s="3"/>
      <c r="D118" s="3" t="s">
        <v>52</v>
      </c>
      <c r="E118" s="2">
        <f>SUM(E116:E117)</f>
        <v>26</v>
      </c>
      <c r="F118" s="2">
        <f>SUM(F116:F117)</f>
        <v>5</v>
      </c>
      <c r="G118" s="2">
        <f>SUM(G116:G117)</f>
        <v>1</v>
      </c>
      <c r="H118" s="4">
        <f>SUM(G118/F118)</f>
        <v>0.2</v>
      </c>
      <c r="I118" s="2">
        <f>SUM(I116:I117)</f>
        <v>0</v>
      </c>
      <c r="J118" s="2">
        <f>SUM(G118+I118)</f>
        <v>1</v>
      </c>
      <c r="K118" s="2">
        <f>SUM(K116:K117)</f>
        <v>0</v>
      </c>
      <c r="L118" s="2">
        <f>SUM(L116:L117)</f>
        <v>0</v>
      </c>
      <c r="M118" s="2" t="e">
        <f>SUM(L118/K118)</f>
        <v>#DIV/0!</v>
      </c>
      <c r="N118" s="2">
        <f>SUM(N116:N117)</f>
        <v>18</v>
      </c>
      <c r="O118" s="2">
        <f>SUM(O116:O117)</f>
        <v>9</v>
      </c>
    </row>
    <row r="119" spans="1:15" x14ac:dyDescent="0.25">
      <c r="A119" s="2"/>
      <c r="B119" s="2"/>
      <c r="C119" s="3" t="s">
        <v>43</v>
      </c>
      <c r="D119" s="3"/>
      <c r="E119" s="2"/>
      <c r="F119" s="2"/>
      <c r="G119" s="2"/>
      <c r="H119" s="4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>
        <v>35</v>
      </c>
      <c r="C120" s="3"/>
      <c r="D120" s="3">
        <v>2012</v>
      </c>
      <c r="E120" s="2">
        <v>15</v>
      </c>
      <c r="F120" s="2">
        <v>6</v>
      </c>
      <c r="G120" s="2"/>
      <c r="H120" s="4">
        <v>0</v>
      </c>
      <c r="I120" s="2"/>
      <c r="J120" s="2"/>
      <c r="K120" s="2"/>
      <c r="L120" s="2"/>
      <c r="M120" s="2"/>
      <c r="N120" s="2">
        <v>14</v>
      </c>
      <c r="O120" s="2"/>
    </row>
    <row r="121" spans="1:15" x14ac:dyDescent="0.25">
      <c r="A121" s="2"/>
      <c r="B121" s="2"/>
      <c r="C121" s="3"/>
      <c r="D121" s="3">
        <v>2013</v>
      </c>
      <c r="E121" s="2">
        <v>17</v>
      </c>
      <c r="F121" s="2"/>
      <c r="G121" s="2"/>
      <c r="H121" s="2"/>
      <c r="I121" s="2"/>
      <c r="J121" s="2"/>
      <c r="K121" s="2"/>
      <c r="L121" s="2"/>
      <c r="M121" s="2"/>
      <c r="N121" s="2">
        <v>10</v>
      </c>
      <c r="O121" s="2">
        <v>2.5</v>
      </c>
    </row>
    <row r="122" spans="1:15" x14ac:dyDescent="0.25">
      <c r="A122" s="2"/>
      <c r="B122" s="2"/>
      <c r="C122" s="3"/>
      <c r="D122" s="3" t="s">
        <v>52</v>
      </c>
      <c r="E122" s="2">
        <f>SUM(E120:E121)</f>
        <v>32</v>
      </c>
      <c r="F122" s="2">
        <f>SUM(F120:F121)</f>
        <v>6</v>
      </c>
      <c r="G122" s="2">
        <f>SUM(G120:G121)</f>
        <v>0</v>
      </c>
      <c r="H122" s="4">
        <f>SUM(G122/F122)</f>
        <v>0</v>
      </c>
      <c r="I122" s="2">
        <f>SUM(I120:I121)</f>
        <v>0</v>
      </c>
      <c r="J122" s="2">
        <f>SUM(G122+I122)</f>
        <v>0</v>
      </c>
      <c r="K122" s="2">
        <f>SUM(K120:K121)</f>
        <v>0</v>
      </c>
      <c r="L122" s="2">
        <f>SUM(L120:L121)</f>
        <v>0</v>
      </c>
      <c r="M122" s="2" t="e">
        <f>SUM(L122/K122)</f>
        <v>#DIV/0!</v>
      </c>
      <c r="N122" s="2">
        <f>SUM(N120:N121)</f>
        <v>24</v>
      </c>
      <c r="O122" s="2">
        <f>SUM(O120:O121)</f>
        <v>2.5</v>
      </c>
    </row>
    <row r="123" spans="1:15" x14ac:dyDescent="0.25">
      <c r="A123" s="2"/>
      <c r="B123" s="2"/>
      <c r="C123" s="3" t="s">
        <v>44</v>
      </c>
      <c r="D123" s="3"/>
      <c r="E123" s="2"/>
      <c r="F123" s="2"/>
      <c r="G123" s="2"/>
      <c r="H123" s="4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>
        <v>28</v>
      </c>
      <c r="C124" s="3"/>
      <c r="D124" s="3">
        <v>2013</v>
      </c>
      <c r="E124" s="2">
        <v>12</v>
      </c>
      <c r="F124" s="2">
        <v>2</v>
      </c>
      <c r="G124" s="2">
        <v>2</v>
      </c>
      <c r="H124" s="4">
        <v>1</v>
      </c>
      <c r="I124" s="2"/>
      <c r="J124" s="2"/>
      <c r="K124" s="2"/>
      <c r="L124" s="2"/>
      <c r="M124" s="2"/>
      <c r="N124" s="2">
        <v>6</v>
      </c>
      <c r="O124" s="2">
        <v>1</v>
      </c>
    </row>
    <row r="125" spans="1:15" x14ac:dyDescent="0.25">
      <c r="A125" s="2"/>
      <c r="B125" s="2"/>
      <c r="C125" s="3"/>
      <c r="D125" s="3" t="s">
        <v>52</v>
      </c>
      <c r="E125" s="2">
        <f>SUM(E123:E124)</f>
        <v>12</v>
      </c>
      <c r="F125" s="2">
        <f>SUM(F123:F124)</f>
        <v>2</v>
      </c>
      <c r="G125" s="2">
        <f>SUM(G123:G124)</f>
        <v>2</v>
      </c>
      <c r="H125" s="4">
        <f>SUM(G125/F125)</f>
        <v>1</v>
      </c>
      <c r="I125" s="2">
        <f>SUM(I123:I124)</f>
        <v>0</v>
      </c>
      <c r="J125" s="2">
        <f>SUM(G125+I125)</f>
        <v>2</v>
      </c>
      <c r="K125" s="2">
        <f>SUM(K123:K124)</f>
        <v>0</v>
      </c>
      <c r="L125" s="2">
        <f>SUM(L123:L124)</f>
        <v>0</v>
      </c>
      <c r="M125" s="2" t="e">
        <f>SUM(L125/K125)</f>
        <v>#DIV/0!</v>
      </c>
      <c r="N125" s="2">
        <f>SUM(N123:N124)</f>
        <v>6</v>
      </c>
      <c r="O125" s="2">
        <f>SUM(O123:O124)</f>
        <v>1</v>
      </c>
    </row>
    <row r="126" spans="1:15" x14ac:dyDescent="0.25">
      <c r="A126" s="2"/>
      <c r="B126" s="2"/>
      <c r="C126" s="3" t="s">
        <v>45</v>
      </c>
      <c r="D126" s="3"/>
      <c r="E126" s="2"/>
      <c r="F126" s="2"/>
      <c r="G126" s="2"/>
      <c r="H126" s="4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>
        <v>14</v>
      </c>
      <c r="C127" s="3"/>
      <c r="D127" s="3">
        <v>2012</v>
      </c>
      <c r="E127" s="2">
        <v>16</v>
      </c>
      <c r="F127" s="2">
        <v>1</v>
      </c>
      <c r="G127" s="2">
        <v>1</v>
      </c>
      <c r="H127" s="4">
        <v>1</v>
      </c>
      <c r="I127" s="2"/>
      <c r="J127" s="2"/>
      <c r="K127" s="2"/>
      <c r="L127" s="2"/>
      <c r="M127" s="2"/>
      <c r="N127" s="2">
        <v>8</v>
      </c>
      <c r="O127" s="2">
        <v>2</v>
      </c>
    </row>
    <row r="128" spans="1:15" x14ac:dyDescent="0.25">
      <c r="A128" s="2"/>
      <c r="B128" s="2"/>
      <c r="C128" s="3"/>
      <c r="D128" s="3">
        <v>2013</v>
      </c>
      <c r="E128" s="2">
        <v>8</v>
      </c>
      <c r="F128" s="2"/>
      <c r="G128" s="2"/>
      <c r="H128" s="2"/>
      <c r="I128" s="2"/>
      <c r="J128" s="2"/>
      <c r="K128" s="2"/>
      <c r="L128" s="2"/>
      <c r="M128" s="2"/>
      <c r="N128" s="2">
        <v>7</v>
      </c>
      <c r="O128" s="2">
        <v>2</v>
      </c>
    </row>
    <row r="129" spans="1:15" x14ac:dyDescent="0.25">
      <c r="A129" s="2"/>
      <c r="B129" s="2"/>
      <c r="C129" s="3"/>
      <c r="D129" s="3" t="s">
        <v>52</v>
      </c>
      <c r="E129" s="2">
        <f>SUM(E127:E128)</f>
        <v>24</v>
      </c>
      <c r="F129" s="2">
        <f>SUM(F127:F128)</f>
        <v>1</v>
      </c>
      <c r="G129" s="2">
        <f>SUM(G127:G128)</f>
        <v>1</v>
      </c>
      <c r="H129" s="4">
        <f>SUM(G129/F129)</f>
        <v>1</v>
      </c>
      <c r="I129" s="2">
        <f>SUM(I127:I128)</f>
        <v>0</v>
      </c>
      <c r="J129" s="2">
        <f>SUM(G129+I129)</f>
        <v>1</v>
      </c>
      <c r="K129" s="2">
        <f>SUM(K127:K128)</f>
        <v>0</v>
      </c>
      <c r="L129" s="2">
        <f>SUM(L127:L128)</f>
        <v>0</v>
      </c>
      <c r="M129" s="2" t="e">
        <f>SUM(L129/K129)</f>
        <v>#DIV/0!</v>
      </c>
      <c r="N129" s="2">
        <f>SUM(N127:N128)</f>
        <v>15</v>
      </c>
      <c r="O129" s="2">
        <f>SUM(O127:O128)</f>
        <v>4</v>
      </c>
    </row>
    <row r="130" spans="1:15" x14ac:dyDescent="0.25">
      <c r="A130" s="2"/>
      <c r="B130" s="2"/>
      <c r="C130" s="3" t="s">
        <v>47</v>
      </c>
      <c r="D130" s="3"/>
      <c r="E130" s="2"/>
      <c r="F130" s="2"/>
      <c r="G130" s="2"/>
      <c r="H130" s="4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>
        <v>99</v>
      </c>
      <c r="C131" s="3"/>
      <c r="D131" s="3">
        <v>2012</v>
      </c>
      <c r="E131" s="2">
        <v>12</v>
      </c>
      <c r="F131" s="2"/>
      <c r="G131" s="2"/>
      <c r="H131" s="2"/>
      <c r="I131" s="2"/>
      <c r="J131" s="2"/>
      <c r="K131" s="2"/>
      <c r="L131" s="2"/>
      <c r="M131" s="2"/>
      <c r="N131" s="2">
        <v>15</v>
      </c>
      <c r="O131" s="2">
        <v>1</v>
      </c>
    </row>
    <row r="132" spans="1:15" x14ac:dyDescent="0.25">
      <c r="A132" s="2"/>
      <c r="B132" s="2"/>
      <c r="C132" s="3"/>
      <c r="D132" s="3">
        <v>2013</v>
      </c>
      <c r="E132" s="2">
        <v>8</v>
      </c>
      <c r="F132" s="2">
        <v>5</v>
      </c>
      <c r="G132" s="2">
        <v>1</v>
      </c>
      <c r="H132" s="4">
        <v>0.2</v>
      </c>
      <c r="I132" s="2"/>
      <c r="J132" s="2"/>
      <c r="K132" s="2"/>
      <c r="L132" s="2"/>
      <c r="M132" s="2"/>
      <c r="N132" s="2">
        <v>5</v>
      </c>
      <c r="O132" s="2"/>
    </row>
    <row r="133" spans="1:15" x14ac:dyDescent="0.25">
      <c r="A133" s="2"/>
      <c r="B133" s="2"/>
      <c r="C133" s="3"/>
      <c r="D133" s="3" t="s">
        <v>52</v>
      </c>
      <c r="E133" s="2">
        <f>SUM(E131:E132)</f>
        <v>20</v>
      </c>
      <c r="F133" s="2">
        <f>SUM(F131:F132)</f>
        <v>5</v>
      </c>
      <c r="G133" s="2">
        <f>SUM(G131:G132)</f>
        <v>1</v>
      </c>
      <c r="H133" s="4">
        <f>SUM(G133/F133)</f>
        <v>0.2</v>
      </c>
      <c r="I133" s="2">
        <f>SUM(I131:I132)</f>
        <v>0</v>
      </c>
      <c r="J133" s="2">
        <f>SUM(G133+I133)</f>
        <v>1</v>
      </c>
      <c r="K133" s="2">
        <f>SUM(K131:K132)</f>
        <v>0</v>
      </c>
      <c r="L133" s="2">
        <f>SUM(L131:L132)</f>
        <v>0</v>
      </c>
      <c r="M133" s="2" t="e">
        <f>SUM(L133/K133)</f>
        <v>#DIV/0!</v>
      </c>
      <c r="N133" s="2">
        <f>SUM(N131:N132)</f>
        <v>20</v>
      </c>
      <c r="O133" s="2">
        <f>SUM(O131:O132)</f>
        <v>1</v>
      </c>
    </row>
    <row r="134" spans="1:15" x14ac:dyDescent="0.25">
      <c r="A134" s="2"/>
      <c r="B134" s="2"/>
      <c r="C134" s="3" t="s">
        <v>11</v>
      </c>
      <c r="D134" s="3"/>
      <c r="E134" s="2"/>
      <c r="F134" s="2"/>
      <c r="G134" s="2"/>
      <c r="H134" s="4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>
        <v>29</v>
      </c>
      <c r="C135" s="3"/>
      <c r="D135" s="3">
        <v>2012</v>
      </c>
      <c r="E135" s="2">
        <v>13</v>
      </c>
      <c r="F135" s="2">
        <v>1</v>
      </c>
      <c r="G135" s="2">
        <v>1</v>
      </c>
      <c r="H135" s="4">
        <v>1</v>
      </c>
      <c r="I135" s="2"/>
      <c r="J135" s="2"/>
      <c r="K135" s="2"/>
      <c r="L135" s="2"/>
      <c r="M135" s="2"/>
      <c r="N135" s="2">
        <v>7</v>
      </c>
      <c r="O135" s="2"/>
    </row>
    <row r="136" spans="1:15" x14ac:dyDescent="0.25">
      <c r="A136" s="2"/>
      <c r="B136" s="2"/>
      <c r="C136" s="3"/>
      <c r="D136" s="3">
        <v>2013</v>
      </c>
      <c r="E136" s="2">
        <v>3</v>
      </c>
      <c r="F136" s="2"/>
      <c r="G136" s="2"/>
      <c r="H136" s="2"/>
      <c r="I136" s="2"/>
      <c r="J136" s="2"/>
      <c r="K136" s="2"/>
      <c r="L136" s="2"/>
      <c r="M136" s="2"/>
      <c r="N136" s="2"/>
      <c r="O136" s="2">
        <v>1</v>
      </c>
    </row>
    <row r="137" spans="1:15" x14ac:dyDescent="0.25">
      <c r="A137" s="2"/>
      <c r="B137" s="2"/>
      <c r="C137" s="3"/>
      <c r="D137" s="3" t="s">
        <v>52</v>
      </c>
      <c r="E137" s="2">
        <f>SUM(E135:E136)</f>
        <v>16</v>
      </c>
      <c r="F137" s="2">
        <f>SUM(F135:F136)</f>
        <v>1</v>
      </c>
      <c r="G137" s="2">
        <f>SUM(G135:G136)</f>
        <v>1</v>
      </c>
      <c r="H137" s="4">
        <f>SUM(G137/F137)</f>
        <v>1</v>
      </c>
      <c r="I137" s="2">
        <f>SUM(I135:I136)</f>
        <v>0</v>
      </c>
      <c r="J137" s="2">
        <f>SUM(G137+I137)</f>
        <v>1</v>
      </c>
      <c r="K137" s="2">
        <f>SUM(K135:K136)</f>
        <v>0</v>
      </c>
      <c r="L137" s="2">
        <f>SUM(L135:L136)</f>
        <v>0</v>
      </c>
      <c r="M137" s="2" t="e">
        <f>SUM(L137/K137)</f>
        <v>#DIV/0!</v>
      </c>
      <c r="N137" s="2">
        <f>SUM(N135:N136)</f>
        <v>7</v>
      </c>
      <c r="O137" s="2">
        <f>SUM(O135:O136)</f>
        <v>1</v>
      </c>
    </row>
    <row r="138" spans="1:15" x14ac:dyDescent="0.25">
      <c r="A138" s="2"/>
      <c r="B138" s="2"/>
      <c r="C138" s="3"/>
      <c r="D138" s="3"/>
      <c r="E138" s="2"/>
      <c r="F138" s="2"/>
      <c r="G138" s="2"/>
      <c r="H138" s="4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3"/>
      <c r="D139" s="3">
        <v>2012</v>
      </c>
      <c r="E139" s="2">
        <f>SUM(E27+E31+E35+E39+E46+E50+E54+E58+E61+E65+E72+E76+E80+E84+E93+E97+E103+E110+E113+E116+E120+E127+E131+E135)</f>
        <v>333</v>
      </c>
      <c r="F139" s="2">
        <f>SUM(F27+F31+F35+F39+F46+F50+F54+F58+F61+F65+F72+F76+F80+F84+F93+F97+F103+F110+F113+F116+F120+F127+F131+F135)</f>
        <v>254</v>
      </c>
      <c r="G139" s="2">
        <f>SUM(G27+G31+G35+G39+G46+G50+G54+G58+G61+G65+G72+G76+G80+G84+G93+G97+G103+G110+G113+G116+G120+G127+G131+G135)</f>
        <v>66</v>
      </c>
      <c r="H139" s="4">
        <f>SUM(66/254)</f>
        <v>0.25984251968503935</v>
      </c>
      <c r="I139" s="2">
        <f>SUM(I27+I31+I35+I39+I46+I50+I54+I58+I61+I65+I72+I76+I80+I84+I93+I97+I103+I110+I113+I116+I120+I127+I131+I135)</f>
        <v>18</v>
      </c>
      <c r="J139" s="2">
        <f>SUM(G139+I139)</f>
        <v>84</v>
      </c>
      <c r="K139" s="2">
        <f>SUM(K27+K31+K35+K39+K46+K50+K54+K58+K61+K65+K72+K76+K80+K84+K93+K97+K103+K110+K113+K116+K120+K127+K131+K135)</f>
        <v>0</v>
      </c>
      <c r="L139" s="2">
        <f>SUM(L27+L31+L35+L39+L46+L50+L54+L58+L61+L65+L72+L76+L80+L84+L93+L97+L103+L110+L113+L116+L120+L127+L131+L135)</f>
        <v>0</v>
      </c>
      <c r="M139" s="2" t="e">
        <f>SUM(L139/K139)</f>
        <v>#DIV/0!</v>
      </c>
      <c r="N139" s="2">
        <f>SUM(N27+N31+N35+N39+N46+N50+N54+N58+N61+N65+N72+N76+N80+N84+N93+N97+N103+N110+N113+N116+N120+N127+N131+N135)</f>
        <v>357</v>
      </c>
      <c r="O139" s="2" t="e">
        <f>SUM(O27+O31+O35+O39+O46+O50+O54+O58+O61+O65+O72+O76+O80+#REF!+O93+O97+O103+O110+O113+O116+O120+O127+O131+O135)</f>
        <v>#REF!</v>
      </c>
    </row>
    <row r="140" spans="1:15" x14ac:dyDescent="0.25">
      <c r="A140" s="2"/>
      <c r="B140" s="2"/>
      <c r="D140" s="3">
        <v>2013</v>
      </c>
      <c r="E140" s="2">
        <f>SUM(E28+E32+E36+E40+E43+E47+E51+E55+E62+E66+E69+E73+E77+E81+E85+E90+E94+E100+E104+E107+E117+E121+E124+E128+E132+E136)</f>
        <v>320</v>
      </c>
      <c r="F140" s="2">
        <f>SUM(F28+F32+F36+F40+F43+F47+F51+F55+F62+F66+F69+F73+F77+F81+F85+F90+F94+F100+F104+F107+F117+F121+F124+F128+F132+F136)</f>
        <v>314</v>
      </c>
      <c r="G140" s="2">
        <f>SUM(G28+G32+G36+G40+G43+G47+G51+G55+G62+G66+G69+G73+G77+G81+G85+G90+G94+G100+G104+G107+G117+G121+G124+G128+G132+G136)</f>
        <v>85</v>
      </c>
      <c r="H140" s="4">
        <f>SUM(85/314)</f>
        <v>0.27070063694267515</v>
      </c>
      <c r="I140" s="2">
        <f>SUM(I28+I32+I36+I40+I43+I47+I51+I55+I62+I66+I69+I73+I77+I81+I85+I90+I94+I100+I104+I107+I117+I121+I124+I128+I132+I136)</f>
        <v>29</v>
      </c>
      <c r="J140" s="2">
        <f>SUM(G140+I140)</f>
        <v>114</v>
      </c>
      <c r="K140" s="2">
        <f>SUM(K28+K32+K36+K40+K43+K47+K51+K55+K62+K66+K69+K73+K77+K81+K85+K90+K94+K100+K104+K107+K117+K121+K124+K128+K132+K136)</f>
        <v>0</v>
      </c>
      <c r="L140" s="2">
        <f>SUM(L28+L32+L36+L40+L43+L47+L51+L55+L62+L66+L69+L73+L77+L81+L85+L90+L94+L100+L104+L107+L117+L121+L124+L128+L132+L136)</f>
        <v>0</v>
      </c>
      <c r="M140" s="2" t="e">
        <f>SUM(L140/K140)</f>
        <v>#DIV/0!</v>
      </c>
      <c r="N140" s="2">
        <f>SUM(N28+N32+N36+N40+N43+N47+N51+N55+N62+N66+N69+N73+N77+N81+N85+N87+N94+N100+N104+N107+N117+N121+N124+N128+N132+N136)</f>
        <v>366</v>
      </c>
      <c r="O140" s="2">
        <f>SUM(O28+O32+O36+O40+O43+O47+O51+O55+O62+O66+O69+O73+O77+O81+O84+O87+O94+O100+O104+O107+O117+O121+O124+O128+O132+O136)</f>
        <v>109.5</v>
      </c>
    </row>
    <row r="141" spans="1:15" x14ac:dyDescent="0.25">
      <c r="A141" s="2"/>
      <c r="B141" s="2"/>
      <c r="C141" s="5" t="s">
        <v>13</v>
      </c>
      <c r="D141" s="5" t="s">
        <v>12</v>
      </c>
      <c r="E141" s="2">
        <f>SUM(E139:E140)</f>
        <v>653</v>
      </c>
      <c r="F141" s="2">
        <f t="shared" ref="F141:O141" si="0">SUM(F139:F140)</f>
        <v>568</v>
      </c>
      <c r="G141" s="2">
        <f t="shared" si="0"/>
        <v>151</v>
      </c>
      <c r="H141" s="4">
        <f>SUM(151/568)</f>
        <v>0.26584507042253519</v>
      </c>
      <c r="I141" s="2">
        <f t="shared" si="0"/>
        <v>47</v>
      </c>
      <c r="J141" s="2">
        <f>SUM(J139:J140)</f>
        <v>198</v>
      </c>
      <c r="K141" s="2">
        <f t="shared" si="0"/>
        <v>0</v>
      </c>
      <c r="L141" s="2">
        <f t="shared" si="0"/>
        <v>0</v>
      </c>
      <c r="M141" s="2" t="e">
        <f>SUM(L141/K141)</f>
        <v>#DIV/0!</v>
      </c>
      <c r="N141" s="2">
        <f t="shared" si="0"/>
        <v>723</v>
      </c>
      <c r="O141" s="2" t="e">
        <f t="shared" si="0"/>
        <v>#REF!</v>
      </c>
    </row>
    <row r="142" spans="1:15" x14ac:dyDescent="0.25">
      <c r="A142" s="2"/>
      <c r="B142" s="2"/>
      <c r="D142" s="5"/>
      <c r="E142" s="5">
        <v>14</v>
      </c>
      <c r="F142" s="5">
        <v>11</v>
      </c>
      <c r="G142" s="5">
        <v>3</v>
      </c>
      <c r="H142" s="6">
        <v>0.32700000000000001</v>
      </c>
      <c r="I142" s="5">
        <v>1</v>
      </c>
      <c r="J142" s="5"/>
      <c r="K142" s="5">
        <v>0</v>
      </c>
      <c r="L142" s="5">
        <v>0</v>
      </c>
      <c r="M142" s="6">
        <v>0</v>
      </c>
      <c r="N142" s="5">
        <v>15</v>
      </c>
      <c r="O142" s="5" t="s">
        <v>46</v>
      </c>
    </row>
  </sheetData>
  <hyperlinks>
    <hyperlink ref="C89" r:id="rId1" display="https://leagueathletics.com/StatsPlayer.asp?player=1406626&amp;teamid=146003&amp;org=grandcitieslacrosse.org"/>
    <hyperlink ref="C99" r:id="rId2" display="https://leagueathletics.com/StatsPlayer.asp?player=1721961&amp;teamid=146003&amp;org=grandcitieslacrosse.org"/>
    <hyperlink ref="C106" r:id="rId3" display="https://leagueathletics.com/StatsPlayer.asp?player=1751979&amp;teamid=146003&amp;org=grandcitieslacrosse.org"/>
    <hyperlink ref="C123" r:id="rId4" display="https://leagueathletics.com/StatsPlayer.asp?player=1748423&amp;teamid=146003&amp;org=grandcitieslacrosse.org"/>
    <hyperlink ref="C3" r:id="rId5" display="https://leagueathletics.com/StatsPlayer.asp?player=1082694&amp;teamid=90868&amp;org=grandcitieslacrosse.org"/>
    <hyperlink ref="C9" r:id="rId6" display="https://leagueathletics.com/StatsPlayer.asp?player=1405750&amp;teamid=90868&amp;org=grandcitieslacrosse.org"/>
    <hyperlink ref="C15" r:id="rId7" display="https://leagueathletics.com/StatsPlayer.asp?player=1406605&amp;teamid=90868&amp;org=grandcitieslacrosse.org"/>
    <hyperlink ref="C6" r:id="rId8" display="https://leagueathletics.com/StatsPlayer.asp?player=1455075&amp;teamid=146003&amp;org=grandcitieslacrosse.org"/>
    <hyperlink ref="C27" r:id="rId9" display="https://leagueathletics.com/StatsPlayer.asp?player=1381096&amp;teamid=90868&amp;org=grandcitieslacrosse.org"/>
    <hyperlink ref="C31" r:id="rId10" display="https://leagueathletics.com/StatsPlayer.asp?player=1427143&amp;teamid=90868&amp;org=grandcitieslacrosse.org"/>
    <hyperlink ref="C35" r:id="rId11" display="https://leagueathletics.com/StatsPlayer.asp?player=1155135&amp;teamid=90868&amp;org=grandcitieslacrosse.org"/>
    <hyperlink ref="C39" r:id="rId12" display="https://leagueathletics.com/StatsPlayer.asp?player=1082694&amp;teamid=90868&amp;org=grandcitieslacrosse.org"/>
    <hyperlink ref="C46" r:id="rId13" display="https://leagueathletics.com/StatsPlayer.asp?player=1065261&amp;teamid=90868&amp;org=grandcitieslacrosse.org"/>
    <hyperlink ref="C50" r:id="rId14" display="https://leagueathletics.com/StatsPlayer.asp?player=1073293&amp;teamid=90868&amp;org=grandcitieslacrosse.org"/>
    <hyperlink ref="C54" r:id="rId15" display="https://leagueathletics.com/StatsPlayer.asp?player=1063718&amp;teamid=90868&amp;org=grandcitieslacrosse.org"/>
    <hyperlink ref="C58" r:id="rId16" display="https://leagueathletics.com/StatsPlayer.asp?player=1408112&amp;teamid=90868&amp;org=grandcitieslacrosse.org"/>
    <hyperlink ref="C61" r:id="rId17" display="https://leagueathletics.com/StatsPlayer.asp?player=1438583&amp;teamid=90868&amp;org=grandcitieslacrosse.org"/>
    <hyperlink ref="C65" r:id="rId18" display="https://leagueathletics.com/StatsPlayer.asp?player=1404684&amp;teamid=90868&amp;org=grandcitieslacrosse.org"/>
    <hyperlink ref="C72" r:id="rId19" display="https://leagueathletics.com/StatsPlayer.asp?player=1074094&amp;teamid=90868&amp;org=grandcitieslacrosse.org"/>
    <hyperlink ref="C76" r:id="rId20" display="https://leagueathletics.com/StatsPlayer.asp?player=1453922&amp;teamid=90868&amp;org=grandcitieslacrosse.org"/>
    <hyperlink ref="C80" r:id="rId21" display="https://leagueathletics.com/StatsPlayer.asp?player=1046616&amp;teamid=90868&amp;org=grandcitieslacrosse.org"/>
    <hyperlink ref="C84" r:id="rId22" display="https://leagueathletics.com/StatsPlayer.asp?player=1046615&amp;teamid=90868&amp;org=grandcitieslacrosse.org"/>
    <hyperlink ref="C92" r:id="rId23" display="https://leagueathletics.com/StatsPlayer.asp?player=1075915&amp;teamid=90868&amp;org=grandcitieslacrosse.org"/>
    <hyperlink ref="C96" r:id="rId24" display="https://leagueathletics.com/StatsPlayer.asp?player=1453664&amp;teamid=90868&amp;org=grandcitieslacrosse.org"/>
    <hyperlink ref="C109" r:id="rId25" display="https://leagueathletics.com/StatsPlayer.asp?player=1440719&amp;teamid=90868&amp;org=grandcitieslacrosse.org"/>
    <hyperlink ref="C112" r:id="rId26" display="https://leagueathletics.com/StatsPlayer.asp?player=1412541&amp;teamid=90868&amp;org=grandcitieslacrosse.org"/>
    <hyperlink ref="C115" r:id="rId27" display="https://leagueathletics.com/StatsPlayer.asp?player=1405750&amp;teamid=90868&amp;org=grandcitieslacrosse.org"/>
    <hyperlink ref="C119" r:id="rId28" display="https://leagueathletics.com/StatsPlayer.asp?player=1433793&amp;teamid=90868&amp;org=grandcitieslacrosse.org"/>
    <hyperlink ref="C126" r:id="rId29" display="https://leagueathletics.com/StatsPlayer.asp?player=1315859&amp;teamid=90868&amp;org=grandcitieslacrosse.org"/>
    <hyperlink ref="C130" r:id="rId30" display="https://leagueathletics.com/StatsPlayer.asp?player=1409148&amp;teamid=90868&amp;org=grandcitieslacrosse.org"/>
    <hyperlink ref="C134" r:id="rId31" display="https://leagueathletics.com/StatsPlayer.asp?player=1406605&amp;teamid=90868&amp;org=grandcitieslacrosse.org"/>
    <hyperlink ref="C43" r:id="rId32" display="https://leagueathletics.com/StatsPlayer.asp?player=1737961&amp;teamid=146003&amp;org=grandcitieslacrosse.org"/>
    <hyperlink ref="C69" r:id="rId33" display="https://leagueathletics.com/StatsPlayer.asp?player=1455075&amp;teamid=146003&amp;org=grandcitieslacrosse.org"/>
    <hyperlink ref="C102" r:id="rId34" display="https://leagueathletics.com/StatsPlayer.asp?player=1074433&amp;teamid=90868&amp;org=grandcitieslacrosse.org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5"/>
  <sheetViews>
    <sheetView tabSelected="1" topLeftCell="A167" workbookViewId="0">
      <selection activeCell="V13" sqref="V13"/>
    </sheetView>
  </sheetViews>
  <sheetFormatPr defaultRowHeight="15" x14ac:dyDescent="0.25"/>
  <cols>
    <col min="1" max="1" width="5.28515625" bestFit="1" customWidth="1"/>
    <col min="2" max="3" width="3" bestFit="1" customWidth="1"/>
    <col min="4" max="4" width="19.28515625" bestFit="1" customWidth="1"/>
    <col min="5" max="5" width="6.85546875" bestFit="1" customWidth="1"/>
    <col min="6" max="6" width="4" bestFit="1" customWidth="1"/>
    <col min="7" max="7" width="8.42578125" bestFit="1" customWidth="1"/>
    <col min="8" max="8" width="6" bestFit="1" customWidth="1"/>
    <col min="9" max="9" width="10.140625" bestFit="1" customWidth="1"/>
    <col min="10" max="10" width="6" bestFit="1" customWidth="1"/>
    <col min="11" max="11" width="7.140625" bestFit="1" customWidth="1"/>
    <col min="12" max="12" width="11.5703125" bestFit="1" customWidth="1"/>
    <col min="13" max="13" width="5.42578125" bestFit="1" customWidth="1"/>
    <col min="14" max="14" width="7.7109375" bestFit="1" customWidth="1"/>
    <col min="15" max="15" width="6.5703125" bestFit="1" customWidth="1"/>
  </cols>
  <sheetData>
    <row r="1" spans="1:17" x14ac:dyDescent="0.25">
      <c r="A1" t="s">
        <v>87</v>
      </c>
      <c r="B1" s="8" t="s">
        <v>14</v>
      </c>
      <c r="C1" s="8"/>
    </row>
    <row r="2" spans="1:17" x14ac:dyDescent="0.25">
      <c r="A2" s="1"/>
      <c r="B2" s="9" t="s">
        <v>1</v>
      </c>
      <c r="C2" s="9"/>
      <c r="D2" s="1" t="s">
        <v>2</v>
      </c>
      <c r="E2" s="1"/>
      <c r="F2" s="1" t="s">
        <v>3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56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</row>
    <row r="3" spans="1:17" x14ac:dyDescent="0.25">
      <c r="A3" s="2">
        <v>1</v>
      </c>
      <c r="B3" s="2"/>
      <c r="C3" s="2">
        <v>21</v>
      </c>
      <c r="D3" s="3" t="s">
        <v>37</v>
      </c>
      <c r="E3" s="3">
        <v>2012</v>
      </c>
      <c r="F3" s="2">
        <v>16</v>
      </c>
      <c r="G3" s="2">
        <v>12</v>
      </c>
      <c r="H3" s="2">
        <v>1</v>
      </c>
      <c r="I3" s="4">
        <v>8.3000000000000004E-2</v>
      </c>
      <c r="J3" s="2">
        <v>2</v>
      </c>
      <c r="K3" s="2"/>
      <c r="L3" s="2"/>
      <c r="M3" s="2"/>
      <c r="N3" s="2"/>
      <c r="O3" s="2">
        <v>15</v>
      </c>
      <c r="P3" s="2"/>
    </row>
    <row r="4" spans="1:17" x14ac:dyDescent="0.25">
      <c r="A4" s="2"/>
      <c r="B4" s="2"/>
      <c r="C4" s="2"/>
      <c r="D4" s="3"/>
      <c r="E4" s="3">
        <v>2013</v>
      </c>
      <c r="F4" s="2">
        <v>17</v>
      </c>
      <c r="G4" s="2">
        <v>45</v>
      </c>
      <c r="H4" s="2">
        <v>9</v>
      </c>
      <c r="I4" s="4">
        <v>0.2</v>
      </c>
      <c r="J4" s="2">
        <v>4</v>
      </c>
      <c r="K4" s="2"/>
      <c r="L4" s="2"/>
      <c r="M4" s="2"/>
      <c r="N4" s="2"/>
      <c r="O4" s="2">
        <v>11</v>
      </c>
      <c r="P4" s="2">
        <v>4</v>
      </c>
    </row>
    <row r="5" spans="1:17" x14ac:dyDescent="0.25">
      <c r="A5" s="2"/>
      <c r="B5" s="2"/>
      <c r="C5" s="2"/>
      <c r="D5" s="3"/>
      <c r="E5" s="3">
        <v>2014</v>
      </c>
      <c r="F5" s="2">
        <v>17</v>
      </c>
      <c r="G5" s="2">
        <v>46</v>
      </c>
      <c r="H5" s="2">
        <v>19</v>
      </c>
      <c r="I5" s="4">
        <v>0.41299999999999998</v>
      </c>
      <c r="J5" s="2">
        <v>6</v>
      </c>
      <c r="K5" s="2"/>
      <c r="L5" s="2"/>
      <c r="M5" s="2"/>
      <c r="N5" s="2"/>
      <c r="O5" s="2">
        <v>10</v>
      </c>
      <c r="P5" s="2">
        <v>4</v>
      </c>
    </row>
    <row r="6" spans="1:17" x14ac:dyDescent="0.25">
      <c r="A6" s="2"/>
      <c r="B6" s="2"/>
      <c r="C6" s="2"/>
      <c r="D6" s="3"/>
      <c r="E6" s="3">
        <v>2015</v>
      </c>
      <c r="F6" s="2">
        <v>15</v>
      </c>
      <c r="G6" s="2">
        <v>57</v>
      </c>
      <c r="H6" s="2">
        <v>10</v>
      </c>
      <c r="I6" s="4">
        <v>0.17499999999999999</v>
      </c>
      <c r="J6" s="2">
        <v>16</v>
      </c>
      <c r="K6" s="2"/>
      <c r="L6" s="2"/>
      <c r="M6" s="2"/>
      <c r="N6" s="2"/>
      <c r="O6" s="2">
        <v>13</v>
      </c>
      <c r="P6" s="2">
        <v>3</v>
      </c>
    </row>
    <row r="7" spans="1:17" x14ac:dyDescent="0.25">
      <c r="A7" s="2"/>
      <c r="B7" s="2"/>
      <c r="C7" s="2"/>
      <c r="D7" s="3"/>
      <c r="E7" s="3">
        <v>2016</v>
      </c>
      <c r="F7" s="2">
        <v>17</v>
      </c>
      <c r="G7" s="2">
        <v>84</v>
      </c>
      <c r="H7" s="2">
        <v>39</v>
      </c>
      <c r="I7" s="4">
        <v>0.46400000000000002</v>
      </c>
      <c r="J7" s="2">
        <v>16</v>
      </c>
      <c r="K7" s="2"/>
      <c r="L7" s="2"/>
      <c r="M7" s="2"/>
      <c r="N7" s="2"/>
      <c r="O7" s="2">
        <v>25</v>
      </c>
      <c r="P7" s="2">
        <v>4</v>
      </c>
    </row>
    <row r="8" spans="1:17" x14ac:dyDescent="0.25">
      <c r="A8" s="2"/>
      <c r="B8" s="2"/>
      <c r="C8" s="2"/>
      <c r="D8" s="3"/>
      <c r="E8" s="3" t="s">
        <v>52</v>
      </c>
      <c r="F8" s="2">
        <f>SUM(F3:F7)</f>
        <v>82</v>
      </c>
      <c r="G8" s="2">
        <f>SUM(G3:G7)</f>
        <v>244</v>
      </c>
      <c r="H8" s="2">
        <f>SUM(H3:H7)</f>
        <v>78</v>
      </c>
      <c r="I8" s="4">
        <f>SUM(H8/G8)</f>
        <v>0.31967213114754101</v>
      </c>
      <c r="J8" s="2">
        <f>SUM(J3:J7)</f>
        <v>44</v>
      </c>
      <c r="K8" s="2">
        <f>SUM(H8+J8)</f>
        <v>122</v>
      </c>
      <c r="L8" s="2">
        <f>SUM(L3:L4)</f>
        <v>0</v>
      </c>
      <c r="M8" s="2">
        <f>SUM(M3:M4)</f>
        <v>0</v>
      </c>
      <c r="N8" s="2" t="e">
        <f>SUM(M8/L8)</f>
        <v>#DIV/0!</v>
      </c>
      <c r="O8" s="2">
        <f>SUM(O3:O7)</f>
        <v>74</v>
      </c>
      <c r="P8" s="2">
        <f>SUM(P4:P7)</f>
        <v>15</v>
      </c>
    </row>
    <row r="9" spans="1:17" x14ac:dyDescent="0.25">
      <c r="A9" s="2"/>
      <c r="B9" s="2"/>
      <c r="C9" s="2"/>
      <c r="D9" s="3"/>
      <c r="E9" s="3"/>
      <c r="F9" s="2"/>
      <c r="G9" s="2"/>
      <c r="H9" s="2"/>
      <c r="I9" s="4"/>
      <c r="J9" s="2"/>
      <c r="K9" s="2"/>
      <c r="L9" s="2"/>
      <c r="M9" s="2"/>
      <c r="N9" s="2"/>
      <c r="O9" s="2"/>
      <c r="P9" s="2"/>
    </row>
    <row r="10" spans="1:17" x14ac:dyDescent="0.25">
      <c r="A10" s="2">
        <v>2</v>
      </c>
      <c r="B10" s="2"/>
      <c r="C10" s="2">
        <v>8</v>
      </c>
      <c r="D10" s="3" t="s">
        <v>76</v>
      </c>
      <c r="E10" s="3">
        <v>2015</v>
      </c>
      <c r="F10" s="2">
        <v>10</v>
      </c>
      <c r="G10" s="2">
        <v>70</v>
      </c>
      <c r="H10" s="2">
        <v>33</v>
      </c>
      <c r="I10" s="4">
        <v>0.47099999999999997</v>
      </c>
      <c r="J10" s="2">
        <v>10</v>
      </c>
      <c r="K10" s="2"/>
      <c r="L10" s="2"/>
      <c r="M10" s="2"/>
      <c r="N10" s="2"/>
      <c r="O10" s="2">
        <v>2</v>
      </c>
      <c r="P10" s="2">
        <v>2</v>
      </c>
    </row>
    <row r="11" spans="1:17" x14ac:dyDescent="0.25">
      <c r="A11" s="2"/>
      <c r="B11" s="2"/>
      <c r="C11" s="2"/>
      <c r="D11" s="3"/>
      <c r="E11" s="3">
        <v>2016</v>
      </c>
      <c r="F11" s="2">
        <v>8</v>
      </c>
      <c r="G11" s="2">
        <v>58</v>
      </c>
      <c r="H11" s="2">
        <v>27</v>
      </c>
      <c r="I11" s="4">
        <v>0.46600000000000003</v>
      </c>
      <c r="J11" s="2">
        <v>8</v>
      </c>
      <c r="K11" s="2"/>
      <c r="L11" s="2"/>
      <c r="M11" s="2"/>
      <c r="N11" s="2"/>
      <c r="O11" s="2">
        <v>8</v>
      </c>
      <c r="P11" s="2">
        <v>4</v>
      </c>
    </row>
    <row r="12" spans="1:17" x14ac:dyDescent="0.25">
      <c r="A12" s="2"/>
      <c r="B12" s="2"/>
      <c r="C12" s="2"/>
      <c r="D12" s="3"/>
      <c r="E12" s="3" t="s">
        <v>52</v>
      </c>
      <c r="F12" s="2">
        <f>SUM(F10:F11)</f>
        <v>18</v>
      </c>
      <c r="G12" s="2">
        <f>SUM(G10:G11)</f>
        <v>128</v>
      </c>
      <c r="H12" s="2">
        <f>SUM(H10:H11)</f>
        <v>60</v>
      </c>
      <c r="I12" s="4">
        <f>SUM(H12/G12)</f>
        <v>0.46875</v>
      </c>
      <c r="J12" s="2">
        <f>SUM(J10:J11)</f>
        <v>18</v>
      </c>
      <c r="K12" s="2">
        <f>SUM(H12+J12)</f>
        <v>78</v>
      </c>
      <c r="L12" s="2">
        <v>0</v>
      </c>
      <c r="M12" s="2">
        <v>0</v>
      </c>
      <c r="N12" s="2" t="e">
        <f>SUM(M12/L12)</f>
        <v>#DIV/0!</v>
      </c>
      <c r="O12" s="2">
        <f>SUM(O10:O11)</f>
        <v>10</v>
      </c>
      <c r="P12" s="2">
        <f>SUM(P10:P11)</f>
        <v>6</v>
      </c>
    </row>
    <row r="13" spans="1:17" x14ac:dyDescent="0.25">
      <c r="A13" s="2"/>
      <c r="B13" s="2"/>
      <c r="C13" s="2"/>
      <c r="D13" s="3"/>
      <c r="E13" s="3"/>
      <c r="F13" s="2"/>
      <c r="G13" s="2"/>
      <c r="H13" s="2"/>
      <c r="I13" s="4"/>
      <c r="J13" s="2"/>
      <c r="K13" s="2"/>
      <c r="L13" s="2"/>
      <c r="M13" s="2"/>
      <c r="N13" s="2"/>
      <c r="O13" s="2"/>
      <c r="P13" s="2"/>
    </row>
    <row r="14" spans="1:17" x14ac:dyDescent="0.25">
      <c r="A14" s="2">
        <v>3</v>
      </c>
      <c r="B14" s="2"/>
      <c r="C14" s="2">
        <v>2</v>
      </c>
      <c r="D14" s="3" t="s">
        <v>36</v>
      </c>
      <c r="E14" s="3">
        <v>2012</v>
      </c>
      <c r="F14" s="2">
        <v>17</v>
      </c>
      <c r="G14" s="2">
        <v>69</v>
      </c>
      <c r="H14" s="2">
        <v>25</v>
      </c>
      <c r="I14" s="4">
        <v>0.36199999999999999</v>
      </c>
      <c r="J14" s="2">
        <v>2</v>
      </c>
      <c r="K14" s="2"/>
      <c r="L14" s="2"/>
      <c r="M14" s="2"/>
      <c r="N14" s="2"/>
      <c r="O14" s="2">
        <v>36</v>
      </c>
      <c r="P14" s="2">
        <v>10.5</v>
      </c>
      <c r="Q14" t="s">
        <v>57</v>
      </c>
    </row>
    <row r="15" spans="1:17" x14ac:dyDescent="0.25">
      <c r="A15" s="2"/>
      <c r="B15" s="2"/>
      <c r="C15" s="2"/>
      <c r="D15" s="3"/>
      <c r="E15" s="3">
        <v>2013</v>
      </c>
      <c r="F15" s="2">
        <v>15</v>
      </c>
      <c r="G15" s="2">
        <v>66</v>
      </c>
      <c r="H15" s="2">
        <v>19</v>
      </c>
      <c r="I15" s="4">
        <v>0.28799999999999998</v>
      </c>
      <c r="J15" s="2">
        <v>5</v>
      </c>
      <c r="K15" s="2"/>
      <c r="L15" s="2"/>
      <c r="M15" s="2"/>
      <c r="N15" s="2"/>
      <c r="O15" s="2">
        <v>25</v>
      </c>
      <c r="P15" s="2">
        <v>8</v>
      </c>
    </row>
    <row r="16" spans="1:17" x14ac:dyDescent="0.25">
      <c r="A16" s="2"/>
      <c r="B16" s="2"/>
      <c r="C16" s="2"/>
      <c r="D16" s="3"/>
      <c r="E16" s="3" t="s">
        <v>52</v>
      </c>
      <c r="F16" s="2">
        <f>SUM(F14:F15)</f>
        <v>32</v>
      </c>
      <c r="G16" s="2">
        <f>SUM(G14:G15)</f>
        <v>135</v>
      </c>
      <c r="H16" s="2">
        <f>SUM(H14:H15)</f>
        <v>44</v>
      </c>
      <c r="I16" s="4">
        <f>SUM(H16/G16)</f>
        <v>0.32592592592592595</v>
      </c>
      <c r="J16" s="2">
        <f>SUM(J14:J15)</f>
        <v>7</v>
      </c>
      <c r="K16" s="2">
        <f>SUM(H16+J16)</f>
        <v>51</v>
      </c>
      <c r="L16" s="2">
        <f>SUM(L14:L15)</f>
        <v>0</v>
      </c>
      <c r="M16" s="2">
        <f>SUM(M14:M15)</f>
        <v>0</v>
      </c>
      <c r="N16" s="2" t="e">
        <f>SUM(M16/L16)</f>
        <v>#DIV/0!</v>
      </c>
      <c r="O16" s="2">
        <f>SUM(O14:O15)</f>
        <v>61</v>
      </c>
      <c r="P16" s="2">
        <f>SUM(P14:P15)</f>
        <v>18.5</v>
      </c>
    </row>
    <row r="17" spans="1:17" x14ac:dyDescent="0.25">
      <c r="A17" s="2"/>
      <c r="B17" s="2"/>
      <c r="C17" s="2"/>
      <c r="E17" s="3"/>
    </row>
    <row r="18" spans="1:17" x14ac:dyDescent="0.25">
      <c r="A18" s="2">
        <v>4</v>
      </c>
      <c r="B18" s="2"/>
      <c r="C18" s="2">
        <v>5</v>
      </c>
      <c r="D18" s="3" t="s">
        <v>30</v>
      </c>
      <c r="E18" s="3">
        <v>2012</v>
      </c>
      <c r="F18" s="2">
        <v>15</v>
      </c>
      <c r="G18" s="2">
        <v>30</v>
      </c>
      <c r="H18" s="2">
        <v>8</v>
      </c>
      <c r="I18" s="4">
        <v>0.26700000000000002</v>
      </c>
      <c r="J18" s="2">
        <v>6</v>
      </c>
      <c r="K18" s="2"/>
      <c r="L18" s="2"/>
      <c r="M18" s="2"/>
      <c r="N18" s="2"/>
      <c r="O18" s="2">
        <v>30</v>
      </c>
      <c r="P18" s="2">
        <v>4</v>
      </c>
    </row>
    <row r="19" spans="1:17" x14ac:dyDescent="0.25">
      <c r="A19" s="2"/>
      <c r="B19" s="2"/>
      <c r="C19" s="2"/>
      <c r="D19" s="3"/>
      <c r="E19" s="3">
        <v>2013</v>
      </c>
      <c r="F19" s="2">
        <v>12</v>
      </c>
      <c r="G19" s="2">
        <v>35</v>
      </c>
      <c r="H19" s="2">
        <v>13</v>
      </c>
      <c r="I19" s="4">
        <v>0.371</v>
      </c>
      <c r="J19" s="2">
        <v>3</v>
      </c>
      <c r="K19" s="2"/>
      <c r="L19" s="2"/>
      <c r="M19" s="2"/>
      <c r="N19" s="2"/>
      <c r="O19" s="2">
        <v>23</v>
      </c>
      <c r="P19" s="2">
        <v>20.5</v>
      </c>
    </row>
    <row r="20" spans="1:17" x14ac:dyDescent="0.25">
      <c r="A20" s="2"/>
      <c r="B20" s="2"/>
      <c r="C20" s="2"/>
      <c r="D20" s="3"/>
      <c r="E20" s="3">
        <v>2014</v>
      </c>
      <c r="F20" s="2">
        <v>9</v>
      </c>
      <c r="G20" s="2">
        <v>24</v>
      </c>
      <c r="H20" s="2">
        <v>9</v>
      </c>
      <c r="I20" s="4">
        <v>0.375</v>
      </c>
      <c r="J20" s="2">
        <v>1</v>
      </c>
      <c r="K20" s="2"/>
      <c r="L20" s="2"/>
      <c r="M20" s="2"/>
      <c r="N20" s="2"/>
      <c r="O20" s="2">
        <v>10</v>
      </c>
      <c r="P20" s="2">
        <v>17.5</v>
      </c>
      <c r="Q20" s="2"/>
    </row>
    <row r="21" spans="1:17" x14ac:dyDescent="0.25">
      <c r="A21" s="2"/>
      <c r="B21" s="2"/>
      <c r="C21" s="2"/>
      <c r="D21" s="3"/>
      <c r="E21" s="3" t="s">
        <v>52</v>
      </c>
      <c r="F21" s="2">
        <f>SUM(F18:F20)</f>
        <v>36</v>
      </c>
      <c r="G21" s="2">
        <f>SUM(G18:G19)</f>
        <v>65</v>
      </c>
      <c r="H21" s="2">
        <f>SUM(H18:H20)</f>
        <v>30</v>
      </c>
      <c r="I21" s="4">
        <f>SUM(H21/G21)</f>
        <v>0.46153846153846156</v>
      </c>
      <c r="J21" s="2">
        <f>SUM(J18:J20)</f>
        <v>10</v>
      </c>
      <c r="K21" s="2">
        <f>SUM(H21+J21)</f>
        <v>40</v>
      </c>
      <c r="L21" s="2">
        <f>SUM(L18:L19)</f>
        <v>0</v>
      </c>
      <c r="M21" s="2">
        <f>SUM(M18:M19)</f>
        <v>0</v>
      </c>
      <c r="N21" s="2" t="e">
        <f>SUM(M21/L21)</f>
        <v>#DIV/0!</v>
      </c>
      <c r="O21" s="2">
        <f>SUM(O18:O20)</f>
        <v>63</v>
      </c>
      <c r="P21" s="2">
        <f>SUM(P18:P20)</f>
        <v>42</v>
      </c>
    </row>
    <row r="22" spans="1:17" x14ac:dyDescent="0.25">
      <c r="A22" s="2"/>
      <c r="B22" s="2"/>
      <c r="C22" s="2"/>
      <c r="D22" s="3"/>
      <c r="E22" s="3"/>
      <c r="F22" s="2"/>
      <c r="G22" s="2"/>
      <c r="H22" s="2"/>
      <c r="I22" s="4"/>
      <c r="J22" s="2"/>
      <c r="K22" s="2"/>
      <c r="L22" s="2"/>
      <c r="M22" s="2"/>
      <c r="N22" s="2"/>
      <c r="O22" s="2"/>
      <c r="P22" s="2"/>
    </row>
    <row r="23" spans="1:17" x14ac:dyDescent="0.25">
      <c r="A23" s="2">
        <v>4</v>
      </c>
      <c r="B23" s="2"/>
      <c r="C23" s="2">
        <v>9</v>
      </c>
      <c r="D23" s="3" t="s">
        <v>26</v>
      </c>
      <c r="E23" s="3">
        <v>2012</v>
      </c>
      <c r="F23" s="2">
        <v>9</v>
      </c>
      <c r="G23" s="2">
        <v>12</v>
      </c>
      <c r="H23" s="2">
        <v>4</v>
      </c>
      <c r="I23" s="4">
        <v>0.33300000000000002</v>
      </c>
      <c r="J23" s="2"/>
      <c r="K23" s="2"/>
      <c r="L23" s="2"/>
      <c r="M23" s="2"/>
      <c r="N23" s="2"/>
      <c r="O23" s="2">
        <v>9</v>
      </c>
      <c r="P23" s="2">
        <v>2.5</v>
      </c>
    </row>
    <row r="24" spans="1:17" x14ac:dyDescent="0.25">
      <c r="A24" s="2"/>
      <c r="B24" s="2"/>
      <c r="C24" s="2"/>
      <c r="D24" s="3"/>
      <c r="E24" s="3">
        <v>2013</v>
      </c>
      <c r="F24" s="2">
        <v>16</v>
      </c>
      <c r="G24" s="2">
        <v>34</v>
      </c>
      <c r="H24" s="2">
        <v>15</v>
      </c>
      <c r="I24" s="4">
        <v>0.441</v>
      </c>
      <c r="J24" s="2">
        <v>5</v>
      </c>
      <c r="K24" s="2"/>
      <c r="L24" s="2"/>
      <c r="M24" s="2"/>
      <c r="N24" s="2"/>
      <c r="O24" s="2">
        <v>29</v>
      </c>
      <c r="P24" s="2">
        <v>10</v>
      </c>
    </row>
    <row r="25" spans="1:17" x14ac:dyDescent="0.25">
      <c r="A25" s="2"/>
      <c r="B25" s="2"/>
      <c r="C25" s="2"/>
      <c r="D25" s="3"/>
      <c r="E25" s="3">
        <v>2014</v>
      </c>
      <c r="F25" s="2">
        <v>16</v>
      </c>
      <c r="G25" s="2">
        <v>23</v>
      </c>
      <c r="H25" s="2">
        <v>10</v>
      </c>
      <c r="I25" s="4">
        <v>0.435</v>
      </c>
      <c r="J25" s="2">
        <v>6</v>
      </c>
      <c r="K25" s="2"/>
      <c r="L25" s="2"/>
      <c r="M25" s="2"/>
      <c r="N25" s="2"/>
      <c r="O25" s="2">
        <v>24</v>
      </c>
      <c r="P25" s="2">
        <v>19.5</v>
      </c>
      <c r="Q25" s="2"/>
    </row>
    <row r="26" spans="1:17" x14ac:dyDescent="0.25">
      <c r="A26" s="2"/>
      <c r="B26" s="2"/>
      <c r="C26" s="2"/>
      <c r="D26" s="3"/>
      <c r="E26" s="3" t="s">
        <v>52</v>
      </c>
      <c r="F26" s="2">
        <f>SUM(F23:F25)</f>
        <v>41</v>
      </c>
      <c r="G26" s="2">
        <f>SUM(G23:G25)</f>
        <v>69</v>
      </c>
      <c r="H26" s="2">
        <f>SUM(H23:H25)</f>
        <v>29</v>
      </c>
      <c r="I26" s="4">
        <f>SUM(H26/G26)</f>
        <v>0.42028985507246375</v>
      </c>
      <c r="J26" s="2">
        <f>SUM(J23:J25)</f>
        <v>11</v>
      </c>
      <c r="K26" s="2">
        <f>SUM(H26+J26)</f>
        <v>40</v>
      </c>
      <c r="L26" s="2">
        <f>SUM(L23:L24)</f>
        <v>0</v>
      </c>
      <c r="M26" s="2">
        <f>SUM(M23:M24)</f>
        <v>0</v>
      </c>
      <c r="N26" s="2" t="e">
        <f>SUM(M26/L26)</f>
        <v>#DIV/0!</v>
      </c>
      <c r="O26" s="2">
        <f>SUM(O23:O24)</f>
        <v>38</v>
      </c>
      <c r="P26" s="2">
        <f>SUM(P23:P25)</f>
        <v>32</v>
      </c>
    </row>
    <row r="27" spans="1:17" x14ac:dyDescent="0.25">
      <c r="A27" s="2"/>
      <c r="B27" s="2"/>
      <c r="C27" s="2"/>
      <c r="D27" s="3"/>
      <c r="E27" s="3"/>
      <c r="F27" s="2"/>
      <c r="G27" s="2"/>
      <c r="H27" s="2"/>
      <c r="I27" s="4"/>
      <c r="J27" s="2"/>
      <c r="K27" s="2"/>
      <c r="L27" s="2"/>
      <c r="M27" s="2"/>
      <c r="N27" s="2"/>
      <c r="O27" s="2"/>
      <c r="P27" s="2"/>
    </row>
    <row r="28" spans="1:17" x14ac:dyDescent="0.25">
      <c r="A28" s="2">
        <v>5</v>
      </c>
      <c r="B28" s="2"/>
      <c r="C28" s="2">
        <v>3</v>
      </c>
      <c r="D28" s="3" t="s">
        <v>80</v>
      </c>
      <c r="E28" s="3">
        <v>2015</v>
      </c>
      <c r="F28" s="2">
        <v>15</v>
      </c>
      <c r="G28" s="2">
        <v>17</v>
      </c>
      <c r="H28" s="2">
        <v>5</v>
      </c>
      <c r="I28" s="4">
        <f>SUM(H28/G28)</f>
        <v>0.29411764705882354</v>
      </c>
      <c r="J28" s="2">
        <v>3</v>
      </c>
      <c r="K28" s="2"/>
      <c r="L28" s="2"/>
      <c r="M28" s="2"/>
      <c r="N28" s="2"/>
      <c r="O28" s="2">
        <v>10</v>
      </c>
      <c r="P28" s="2">
        <v>4</v>
      </c>
    </row>
    <row r="29" spans="1:17" x14ac:dyDescent="0.25">
      <c r="A29" s="2"/>
      <c r="B29" s="2"/>
      <c r="C29" s="2"/>
      <c r="D29" s="3"/>
      <c r="E29" s="3">
        <v>2016</v>
      </c>
      <c r="F29" s="2">
        <v>17</v>
      </c>
      <c r="G29" s="2">
        <v>44</v>
      </c>
      <c r="H29" s="2">
        <v>15</v>
      </c>
      <c r="I29" s="4">
        <v>0.34100000000000003</v>
      </c>
      <c r="J29" s="2">
        <v>13</v>
      </c>
      <c r="K29" s="2"/>
      <c r="L29" s="2"/>
      <c r="M29" s="2"/>
      <c r="N29" s="2"/>
      <c r="O29" s="2">
        <v>14</v>
      </c>
      <c r="P29" s="2">
        <v>9</v>
      </c>
    </row>
    <row r="30" spans="1:17" x14ac:dyDescent="0.25">
      <c r="A30" s="2"/>
      <c r="B30" s="2"/>
      <c r="C30" s="2"/>
      <c r="D30" s="3"/>
      <c r="E30" s="3" t="s">
        <v>52</v>
      </c>
      <c r="F30" s="2">
        <f>SUM(F28:F29)</f>
        <v>32</v>
      </c>
      <c r="G30" s="2">
        <f>SUM(G28:G29)</f>
        <v>61</v>
      </c>
      <c r="H30" s="2">
        <f>SUM(H28:H29)</f>
        <v>20</v>
      </c>
      <c r="I30" s="4">
        <f>SUM(H30/G30)</f>
        <v>0.32786885245901637</v>
      </c>
      <c r="J30" s="2">
        <f>SUM(J28:J29)</f>
        <v>16</v>
      </c>
      <c r="K30" s="2">
        <f>SUM(H30+J30)</f>
        <v>36</v>
      </c>
      <c r="L30" s="2">
        <v>0</v>
      </c>
      <c r="M30" s="2">
        <v>0</v>
      </c>
      <c r="N30" s="2" t="e">
        <f>SUM(M30/L30)</f>
        <v>#DIV/0!</v>
      </c>
      <c r="O30" s="2">
        <f>SUM(O28:O29)</f>
        <v>24</v>
      </c>
      <c r="P30" s="2">
        <f>SUM(P28:P29)</f>
        <v>13</v>
      </c>
    </row>
    <row r="31" spans="1:17" x14ac:dyDescent="0.25">
      <c r="A31" s="2"/>
      <c r="B31" s="2"/>
      <c r="C31" s="2"/>
      <c r="E31" s="3"/>
      <c r="F31" s="2"/>
      <c r="G31" s="2"/>
      <c r="H31" s="2"/>
      <c r="I31" s="4"/>
      <c r="J31" s="2"/>
      <c r="K31" s="2"/>
      <c r="L31" s="2"/>
      <c r="M31" s="2"/>
      <c r="N31" s="2"/>
      <c r="O31" s="2"/>
      <c r="P31" s="2"/>
    </row>
    <row r="32" spans="1:17" x14ac:dyDescent="0.25">
      <c r="A32" s="2">
        <v>6</v>
      </c>
      <c r="B32" s="2"/>
      <c r="C32" s="2">
        <v>14</v>
      </c>
      <c r="D32" s="3" t="s">
        <v>78</v>
      </c>
      <c r="E32" s="3">
        <v>2015</v>
      </c>
      <c r="F32" s="2">
        <v>13</v>
      </c>
      <c r="G32" s="2">
        <v>71</v>
      </c>
      <c r="H32" s="2">
        <v>20</v>
      </c>
      <c r="I32" s="4">
        <v>0.28199999999999997</v>
      </c>
      <c r="J32" s="2">
        <v>11</v>
      </c>
      <c r="K32" s="2"/>
      <c r="L32" s="2"/>
      <c r="M32" s="2"/>
      <c r="N32" s="2"/>
      <c r="O32" s="2">
        <v>92</v>
      </c>
      <c r="P32" s="2">
        <v>10</v>
      </c>
    </row>
    <row r="33" spans="1:16" x14ac:dyDescent="0.25">
      <c r="A33" s="2"/>
      <c r="B33" s="2"/>
      <c r="C33" s="2"/>
      <c r="D33" s="3"/>
      <c r="E33" s="3" t="s">
        <v>52</v>
      </c>
      <c r="F33" s="2">
        <f>SUM(F32)</f>
        <v>13</v>
      </c>
      <c r="G33" s="2">
        <f>SUM(G32)</f>
        <v>71</v>
      </c>
      <c r="H33" s="2">
        <f>SUM(H32)</f>
        <v>20</v>
      </c>
      <c r="I33" s="4">
        <f>SUM(I32)</f>
        <v>0.28199999999999997</v>
      </c>
      <c r="J33" s="2">
        <f>SUM(J32)</f>
        <v>11</v>
      </c>
      <c r="K33" s="2">
        <f>SUM(H33+J33)</f>
        <v>31</v>
      </c>
      <c r="L33" s="2">
        <f>SUM(L134:L135)</f>
        <v>0</v>
      </c>
      <c r="M33" s="2">
        <f>SUM(M134:M135)</f>
        <v>0</v>
      </c>
      <c r="N33" s="2" t="e">
        <f>SUM(M33/L33)</f>
        <v>#DIV/0!</v>
      </c>
      <c r="O33" s="2">
        <f>SUM(O32)</f>
        <v>92</v>
      </c>
      <c r="P33" s="2">
        <f>SUM(P32)</f>
        <v>10</v>
      </c>
    </row>
    <row r="34" spans="1:16" x14ac:dyDescent="0.25">
      <c r="A34" s="2"/>
      <c r="B34" s="2"/>
      <c r="C34" s="2"/>
      <c r="D34" s="3"/>
      <c r="E34" s="3"/>
      <c r="F34" s="2"/>
      <c r="G34" s="2"/>
      <c r="H34" s="2"/>
      <c r="I34" s="4"/>
      <c r="J34" s="2"/>
      <c r="K34" s="2"/>
      <c r="L34" s="2"/>
      <c r="M34" s="2"/>
      <c r="N34" s="2"/>
      <c r="O34" s="2"/>
      <c r="P34" s="2"/>
    </row>
    <row r="35" spans="1:16" x14ac:dyDescent="0.25">
      <c r="A35" s="2">
        <v>7</v>
      </c>
      <c r="B35" s="2"/>
      <c r="C35" s="2">
        <v>13</v>
      </c>
      <c r="D35" s="3" t="s">
        <v>39</v>
      </c>
      <c r="E35" s="3">
        <v>2012</v>
      </c>
      <c r="F35" s="2">
        <v>15</v>
      </c>
      <c r="G35" s="2">
        <v>4</v>
      </c>
      <c r="H35" s="2">
        <v>2</v>
      </c>
      <c r="I35" s="4">
        <v>0.5</v>
      </c>
      <c r="J35" s="2"/>
      <c r="K35" s="2"/>
      <c r="L35" s="2"/>
      <c r="M35" s="2"/>
      <c r="N35" s="2"/>
      <c r="O35" s="2">
        <v>22</v>
      </c>
      <c r="P35" s="2">
        <v>4.5</v>
      </c>
    </row>
    <row r="36" spans="1:16" x14ac:dyDescent="0.25">
      <c r="A36" s="2"/>
      <c r="B36" s="2"/>
      <c r="C36" s="2"/>
      <c r="D36" s="3"/>
      <c r="E36" s="3">
        <v>2013</v>
      </c>
      <c r="F36" s="2">
        <v>17</v>
      </c>
      <c r="G36" s="2">
        <v>4</v>
      </c>
      <c r="H36" s="2">
        <v>3</v>
      </c>
      <c r="I36" s="4">
        <v>0.75</v>
      </c>
      <c r="J36" s="2"/>
      <c r="K36" s="2"/>
      <c r="L36" s="2"/>
      <c r="M36" s="2"/>
      <c r="N36" s="2"/>
      <c r="O36" s="2">
        <v>28</v>
      </c>
      <c r="P36" s="2">
        <v>7.5</v>
      </c>
    </row>
    <row r="37" spans="1:16" x14ac:dyDescent="0.25">
      <c r="A37" s="2"/>
      <c r="B37" s="2"/>
      <c r="C37" s="2"/>
      <c r="D37" s="3"/>
      <c r="E37" s="3">
        <v>2014</v>
      </c>
      <c r="F37" s="2">
        <v>17</v>
      </c>
      <c r="G37" s="2">
        <v>25</v>
      </c>
      <c r="H37" s="2">
        <v>6</v>
      </c>
      <c r="I37" s="4">
        <v>0.24</v>
      </c>
      <c r="J37" s="2">
        <v>3</v>
      </c>
      <c r="K37" s="2"/>
      <c r="L37" s="2"/>
      <c r="M37" s="2"/>
      <c r="N37" s="2"/>
      <c r="O37" s="2">
        <v>90</v>
      </c>
      <c r="P37" s="2">
        <v>13</v>
      </c>
    </row>
    <row r="38" spans="1:16" x14ac:dyDescent="0.25">
      <c r="A38" s="2"/>
      <c r="B38" s="2"/>
      <c r="C38" s="2"/>
      <c r="D38" s="3"/>
      <c r="E38" s="3">
        <v>2015</v>
      </c>
      <c r="F38" s="2">
        <v>15</v>
      </c>
      <c r="G38" s="2">
        <v>42</v>
      </c>
      <c r="H38" s="2">
        <v>7</v>
      </c>
      <c r="I38" s="4">
        <v>0.24</v>
      </c>
      <c r="J38" s="2">
        <v>2</v>
      </c>
      <c r="K38" s="2"/>
      <c r="L38" s="2"/>
      <c r="M38" s="2"/>
      <c r="N38" s="2"/>
      <c r="O38" s="2">
        <v>47</v>
      </c>
      <c r="P38" s="2">
        <v>7</v>
      </c>
    </row>
    <row r="39" spans="1:16" x14ac:dyDescent="0.25">
      <c r="A39" s="2"/>
      <c r="B39" s="2"/>
      <c r="C39" s="2"/>
      <c r="D39" s="3"/>
      <c r="E39" s="3" t="s">
        <v>52</v>
      </c>
      <c r="F39" s="2">
        <f>SUM(F35:F38)</f>
        <v>64</v>
      </c>
      <c r="G39" s="2">
        <f>SUM(G35:G38)</f>
        <v>75</v>
      </c>
      <c r="H39" s="2">
        <f>SUM(H35:H38)</f>
        <v>18</v>
      </c>
      <c r="I39" s="4">
        <f>SUM(H39/G39)</f>
        <v>0.24</v>
      </c>
      <c r="J39" s="2">
        <f>SUM(J37:J38)</f>
        <v>5</v>
      </c>
      <c r="K39" s="2">
        <f>SUM(H39+J39)</f>
        <v>23</v>
      </c>
      <c r="L39" s="2">
        <f>SUM(L35:L36)</f>
        <v>0</v>
      </c>
      <c r="M39" s="2">
        <f>SUM(M35:M36)</f>
        <v>0</v>
      </c>
      <c r="N39" s="2" t="e">
        <f>SUM(M39/L39)</f>
        <v>#DIV/0!</v>
      </c>
      <c r="O39" s="2">
        <f>SUM(O35:O38)</f>
        <v>187</v>
      </c>
      <c r="P39" s="2">
        <f>SUM(P35:P38)</f>
        <v>32</v>
      </c>
    </row>
    <row r="40" spans="1:16" x14ac:dyDescent="0.25">
      <c r="A40" s="2"/>
      <c r="B40" s="2"/>
      <c r="C40" s="2"/>
      <c r="D40" s="3"/>
      <c r="E40" s="3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</row>
    <row r="41" spans="1:16" x14ac:dyDescent="0.25">
      <c r="A41" s="2">
        <v>8</v>
      </c>
      <c r="B41" s="2"/>
      <c r="C41" s="2">
        <v>19</v>
      </c>
      <c r="D41" s="3" t="s">
        <v>9</v>
      </c>
      <c r="E41" s="3">
        <v>2013</v>
      </c>
      <c r="F41" s="2">
        <v>16</v>
      </c>
      <c r="G41" s="2">
        <v>2</v>
      </c>
      <c r="H41" s="2"/>
      <c r="I41" s="4">
        <v>0</v>
      </c>
      <c r="J41" s="2"/>
      <c r="K41" s="2"/>
      <c r="L41" s="2"/>
      <c r="M41" s="2"/>
      <c r="N41" s="2"/>
      <c r="O41" s="2">
        <v>3</v>
      </c>
      <c r="P41" s="2">
        <v>1</v>
      </c>
    </row>
    <row r="42" spans="1:16" x14ac:dyDescent="0.25">
      <c r="A42" s="2"/>
      <c r="B42" s="2"/>
      <c r="C42" s="2"/>
      <c r="D42" s="3"/>
      <c r="E42" s="3">
        <v>2014</v>
      </c>
      <c r="F42" s="2">
        <v>15</v>
      </c>
      <c r="G42" s="2">
        <v>7</v>
      </c>
      <c r="H42" s="2">
        <v>1</v>
      </c>
      <c r="I42" s="4">
        <v>0.14299999999999999</v>
      </c>
      <c r="J42" s="2">
        <v>2</v>
      </c>
      <c r="K42" s="2"/>
      <c r="L42" s="2"/>
      <c r="M42" s="2"/>
      <c r="N42" s="2"/>
      <c r="O42" s="2">
        <v>4</v>
      </c>
      <c r="P42" s="2"/>
    </row>
    <row r="43" spans="1:16" x14ac:dyDescent="0.25">
      <c r="A43" s="2"/>
      <c r="B43" s="2"/>
      <c r="C43" s="2"/>
      <c r="D43" s="3"/>
      <c r="E43" s="3">
        <v>2015</v>
      </c>
      <c r="F43" s="2">
        <v>15</v>
      </c>
      <c r="G43" s="2">
        <v>18</v>
      </c>
      <c r="H43" s="2">
        <v>4</v>
      </c>
      <c r="I43" s="4">
        <v>0.222</v>
      </c>
      <c r="J43" s="2">
        <v>2</v>
      </c>
      <c r="K43" s="2"/>
      <c r="L43" s="2"/>
      <c r="M43" s="2"/>
      <c r="N43" s="2"/>
      <c r="O43" s="2">
        <v>30</v>
      </c>
      <c r="P43" s="2">
        <v>4</v>
      </c>
    </row>
    <row r="44" spans="1:16" x14ac:dyDescent="0.25">
      <c r="A44" s="2"/>
      <c r="B44" s="2"/>
      <c r="C44" s="2"/>
      <c r="D44" s="3"/>
      <c r="E44" s="3">
        <v>2016</v>
      </c>
      <c r="F44" s="2">
        <v>13</v>
      </c>
      <c r="G44" s="2">
        <v>25</v>
      </c>
      <c r="H44" s="2">
        <v>8</v>
      </c>
      <c r="I44" s="4">
        <v>0.32</v>
      </c>
      <c r="J44" s="2">
        <v>4</v>
      </c>
      <c r="K44" s="2"/>
      <c r="L44" s="2"/>
      <c r="M44" s="2"/>
      <c r="N44" s="2"/>
      <c r="O44" s="2">
        <v>22</v>
      </c>
      <c r="P44" s="2">
        <v>6</v>
      </c>
    </row>
    <row r="45" spans="1:16" x14ac:dyDescent="0.25">
      <c r="A45" s="2"/>
      <c r="B45" s="2"/>
      <c r="C45" s="2"/>
      <c r="D45" s="3"/>
      <c r="E45" s="3" t="s">
        <v>52</v>
      </c>
      <c r="F45" s="2">
        <f>SUM(F41:F44)</f>
        <v>59</v>
      </c>
      <c r="G45" s="2">
        <f>SUM(G41:G44)</f>
        <v>52</v>
      </c>
      <c r="H45" s="2">
        <f>SUM(H42:H44)</f>
        <v>13</v>
      </c>
      <c r="I45" s="4">
        <f>SUM(H45/G45)</f>
        <v>0.25</v>
      </c>
      <c r="J45" s="2">
        <f>SUM(J42:J44)</f>
        <v>8</v>
      </c>
      <c r="K45" s="2">
        <f>SUM(H45+J45)</f>
        <v>21</v>
      </c>
      <c r="L45" s="2">
        <f>SUM(L41:L41)</f>
        <v>0</v>
      </c>
      <c r="M45" s="2">
        <f>SUM(M41:M41)</f>
        <v>0</v>
      </c>
      <c r="N45" s="2" t="e">
        <f>SUM(M45/L45)</f>
        <v>#DIV/0!</v>
      </c>
      <c r="O45" s="2">
        <f>SUM(O41:O44)</f>
        <v>59</v>
      </c>
      <c r="P45" s="2">
        <f>SUM(P41:P44)</f>
        <v>11</v>
      </c>
    </row>
    <row r="46" spans="1:16" x14ac:dyDescent="0.25">
      <c r="A46" s="2"/>
      <c r="B46" s="2"/>
      <c r="C46" s="2"/>
      <c r="D46" s="3"/>
      <c r="E46" s="3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</row>
    <row r="47" spans="1:16" x14ac:dyDescent="0.25">
      <c r="A47" s="2">
        <v>8</v>
      </c>
      <c r="B47" s="2"/>
      <c r="C47" s="2">
        <v>12</v>
      </c>
      <c r="D47" s="3" t="s">
        <v>35</v>
      </c>
      <c r="E47" s="3">
        <v>2012</v>
      </c>
      <c r="F47" s="2">
        <v>12</v>
      </c>
      <c r="G47" s="2">
        <v>8</v>
      </c>
      <c r="H47" s="2">
        <v>1</v>
      </c>
      <c r="I47" s="4">
        <v>0.125</v>
      </c>
      <c r="J47" s="2"/>
      <c r="K47" s="2"/>
      <c r="L47" s="2"/>
      <c r="M47" s="2"/>
      <c r="N47" s="2"/>
      <c r="O47" s="2">
        <v>11</v>
      </c>
      <c r="P47" s="2"/>
    </row>
    <row r="48" spans="1:16" x14ac:dyDescent="0.25">
      <c r="A48" s="2"/>
      <c r="B48" s="2"/>
      <c r="C48" s="2"/>
      <c r="D48" s="3"/>
      <c r="E48" s="3">
        <v>2013</v>
      </c>
      <c r="F48" s="2">
        <v>7</v>
      </c>
      <c r="G48" s="2">
        <v>7</v>
      </c>
      <c r="H48" s="2">
        <v>3</v>
      </c>
      <c r="I48" s="4">
        <v>0.42899999999999999</v>
      </c>
      <c r="J48" s="2">
        <v>1</v>
      </c>
      <c r="K48" s="2"/>
      <c r="L48" s="2"/>
      <c r="M48" s="2"/>
      <c r="N48" s="2"/>
      <c r="O48" s="2">
        <v>11</v>
      </c>
      <c r="P48" s="2">
        <v>1</v>
      </c>
    </row>
    <row r="49" spans="1:16" x14ac:dyDescent="0.25">
      <c r="A49" s="2"/>
      <c r="B49" s="2"/>
      <c r="C49" s="2"/>
      <c r="D49" s="3"/>
      <c r="E49" s="3">
        <v>2014</v>
      </c>
      <c r="F49" s="2">
        <v>12</v>
      </c>
      <c r="G49" s="2">
        <v>23</v>
      </c>
      <c r="H49" s="2">
        <v>7</v>
      </c>
      <c r="I49" s="4">
        <v>0.30399999999999999</v>
      </c>
      <c r="J49" s="2">
        <v>3</v>
      </c>
      <c r="K49" s="2"/>
      <c r="L49" s="2"/>
      <c r="M49" s="2"/>
      <c r="N49" s="2"/>
      <c r="O49" s="2">
        <v>30</v>
      </c>
      <c r="P49" s="2">
        <v>5</v>
      </c>
    </row>
    <row r="50" spans="1:16" x14ac:dyDescent="0.25">
      <c r="A50" s="2"/>
      <c r="B50" s="2"/>
      <c r="C50" s="2"/>
      <c r="D50" s="3"/>
      <c r="E50" s="3">
        <v>2015</v>
      </c>
      <c r="F50" s="2">
        <v>7</v>
      </c>
      <c r="G50" s="2">
        <v>15</v>
      </c>
      <c r="H50" s="2">
        <v>4</v>
      </c>
      <c r="I50" s="4">
        <v>0.30399999999999999</v>
      </c>
      <c r="J50" s="2">
        <v>2</v>
      </c>
      <c r="K50" s="2"/>
      <c r="L50" s="2"/>
      <c r="M50" s="2"/>
      <c r="N50" s="2"/>
      <c r="O50" s="2">
        <v>17</v>
      </c>
      <c r="P50" s="2">
        <v>1</v>
      </c>
    </row>
    <row r="51" spans="1:16" x14ac:dyDescent="0.25">
      <c r="A51" s="2"/>
      <c r="B51" s="2"/>
      <c r="C51" s="2"/>
      <c r="D51" s="3"/>
      <c r="E51" s="3" t="s">
        <v>52</v>
      </c>
      <c r="F51" s="2">
        <f>SUM(F47:F50)</f>
        <v>38</v>
      </c>
      <c r="G51" s="2">
        <f>SUM(G47:G50)</f>
        <v>53</v>
      </c>
      <c r="H51" s="2">
        <f>SUM(H47:H50)</f>
        <v>15</v>
      </c>
      <c r="I51" s="4">
        <f>SUM(H51/G51)</f>
        <v>0.28301886792452829</v>
      </c>
      <c r="J51" s="2">
        <f>SUM(J48:J50)</f>
        <v>6</v>
      </c>
      <c r="K51" s="2">
        <f>SUM(H51+J51)</f>
        <v>21</v>
      </c>
      <c r="L51" s="2">
        <f>SUM(L47:L48)</f>
        <v>0</v>
      </c>
      <c r="M51" s="2">
        <f>SUM(M47:M48)</f>
        <v>0</v>
      </c>
      <c r="N51" s="2" t="e">
        <f>SUM(M51/L51)</f>
        <v>#DIV/0!</v>
      </c>
      <c r="O51" s="2">
        <f>SUM(O47:O50)</f>
        <v>69</v>
      </c>
      <c r="P51" s="2">
        <f>SUM(P48:P50)</f>
        <v>7</v>
      </c>
    </row>
    <row r="52" spans="1:16" x14ac:dyDescent="0.25">
      <c r="A52" s="2"/>
      <c r="B52" s="2"/>
      <c r="C52" s="2"/>
      <c r="E52" s="3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</row>
    <row r="53" spans="1:16" x14ac:dyDescent="0.25">
      <c r="A53" s="2">
        <v>9</v>
      </c>
      <c r="B53" s="2"/>
      <c r="C53" s="2">
        <v>24</v>
      </c>
      <c r="D53" s="3" t="s">
        <v>79</v>
      </c>
      <c r="E53" s="3">
        <v>2015</v>
      </c>
      <c r="F53" s="2">
        <v>15</v>
      </c>
      <c r="G53" s="2">
        <v>1</v>
      </c>
      <c r="H53" s="2">
        <v>0</v>
      </c>
      <c r="I53" s="4">
        <v>1</v>
      </c>
      <c r="J53" s="2">
        <v>2</v>
      </c>
      <c r="K53" s="2"/>
      <c r="L53" s="2"/>
      <c r="M53" s="2"/>
      <c r="N53" s="2"/>
      <c r="O53" s="2">
        <v>12</v>
      </c>
      <c r="P53" s="2">
        <v>0</v>
      </c>
    </row>
    <row r="54" spans="1:16" x14ac:dyDescent="0.25">
      <c r="A54" s="2"/>
      <c r="B54" s="2"/>
      <c r="C54" s="2"/>
      <c r="D54" s="3"/>
      <c r="E54" s="3">
        <v>2016</v>
      </c>
      <c r="F54" s="2">
        <v>17</v>
      </c>
      <c r="G54" s="2">
        <v>15</v>
      </c>
      <c r="H54" s="2">
        <v>6</v>
      </c>
      <c r="I54" s="4">
        <v>0.42899999999999999</v>
      </c>
      <c r="J54" s="2">
        <v>10</v>
      </c>
      <c r="K54" s="2"/>
      <c r="L54" s="2"/>
      <c r="M54" s="2"/>
      <c r="N54" s="2"/>
      <c r="O54" s="2">
        <v>5</v>
      </c>
      <c r="P54" s="2">
        <v>1</v>
      </c>
    </row>
    <row r="55" spans="1:16" x14ac:dyDescent="0.25">
      <c r="A55" s="2"/>
      <c r="B55" s="2"/>
      <c r="C55" s="2"/>
      <c r="D55" s="3"/>
      <c r="E55" s="3" t="s">
        <v>52</v>
      </c>
      <c r="F55" s="2">
        <f>SUM(F53:F54)</f>
        <v>32</v>
      </c>
      <c r="G55" s="2">
        <f>SUM(G53:G54)</f>
        <v>16</v>
      </c>
      <c r="H55" s="2">
        <f>SUM(H53:H54)</f>
        <v>6</v>
      </c>
      <c r="I55" s="4">
        <f>SUM(H55/G55)</f>
        <v>0.375</v>
      </c>
      <c r="J55" s="2">
        <f>SUM(J53:J54)</f>
        <v>12</v>
      </c>
      <c r="K55" s="2">
        <f>SUM(H55+J55)</f>
        <v>18</v>
      </c>
      <c r="L55" s="2">
        <f>SUM(L134:L135)</f>
        <v>0</v>
      </c>
      <c r="M55" s="2">
        <f>SUM(M134:M135)</f>
        <v>0</v>
      </c>
      <c r="N55" s="2" t="e">
        <f>SUM(M55/L55)</f>
        <v>#DIV/0!</v>
      </c>
      <c r="O55" s="2">
        <f>SUM(O53:O54)</f>
        <v>17</v>
      </c>
      <c r="P55" s="2">
        <f>SUM(P53:P54)</f>
        <v>1</v>
      </c>
    </row>
    <row r="56" spans="1:16" x14ac:dyDescent="0.25">
      <c r="A56" s="2"/>
      <c r="B56" s="2"/>
      <c r="C56" s="2"/>
      <c r="D56" s="3"/>
      <c r="E56" s="3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</row>
    <row r="57" spans="1:16" x14ac:dyDescent="0.25">
      <c r="A57" s="2">
        <v>9</v>
      </c>
      <c r="B57" s="2"/>
      <c r="C57" s="2">
        <v>8</v>
      </c>
      <c r="D57" s="3" t="s">
        <v>34</v>
      </c>
      <c r="E57" s="3">
        <v>2012</v>
      </c>
      <c r="F57" s="2">
        <v>17</v>
      </c>
      <c r="G57" s="2">
        <v>19</v>
      </c>
      <c r="H57" s="2">
        <v>6</v>
      </c>
      <c r="I57" s="4">
        <v>0.316</v>
      </c>
      <c r="J57" s="2"/>
      <c r="K57" s="2"/>
      <c r="L57" s="2"/>
      <c r="M57" s="2"/>
      <c r="N57" s="2"/>
      <c r="O57" s="2">
        <v>11</v>
      </c>
      <c r="P57" s="2">
        <v>1</v>
      </c>
    </row>
    <row r="58" spans="1:16" x14ac:dyDescent="0.25">
      <c r="A58" s="2"/>
      <c r="B58" s="2"/>
      <c r="C58" s="2"/>
      <c r="D58" s="3"/>
      <c r="E58" s="3">
        <v>2013</v>
      </c>
      <c r="F58" s="2">
        <v>17</v>
      </c>
      <c r="G58" s="2">
        <v>13</v>
      </c>
      <c r="H58" s="2">
        <v>3</v>
      </c>
      <c r="I58" s="4">
        <v>0.23100000000000001</v>
      </c>
      <c r="J58" s="2">
        <v>2</v>
      </c>
      <c r="K58" s="2"/>
      <c r="L58" s="2"/>
      <c r="M58" s="2"/>
      <c r="N58" s="2"/>
      <c r="O58" s="2">
        <v>11</v>
      </c>
      <c r="P58" s="2">
        <v>1</v>
      </c>
    </row>
    <row r="59" spans="1:16" x14ac:dyDescent="0.25">
      <c r="A59" s="2"/>
      <c r="B59" s="2"/>
      <c r="C59" s="2"/>
      <c r="D59" s="3"/>
      <c r="E59" s="3">
        <v>2014</v>
      </c>
      <c r="F59" s="2">
        <v>17</v>
      </c>
      <c r="G59" s="2">
        <v>10</v>
      </c>
      <c r="H59" s="2">
        <v>2</v>
      </c>
      <c r="I59" s="4">
        <v>0.2</v>
      </c>
      <c r="J59" s="2">
        <v>5</v>
      </c>
      <c r="K59" s="2"/>
      <c r="L59" s="2"/>
      <c r="M59" s="2"/>
      <c r="N59" s="2"/>
      <c r="O59" s="2">
        <v>18</v>
      </c>
      <c r="P59" s="2">
        <v>3</v>
      </c>
    </row>
    <row r="60" spans="1:16" x14ac:dyDescent="0.25">
      <c r="A60" s="2"/>
      <c r="B60" s="2"/>
      <c r="C60" s="2"/>
      <c r="D60" s="3"/>
      <c r="E60" s="3" t="s">
        <v>52</v>
      </c>
      <c r="F60" s="2">
        <f>SUM(F57:F59)</f>
        <v>51</v>
      </c>
      <c r="G60" s="2">
        <f>SUM(G57:G59)</f>
        <v>42</v>
      </c>
      <c r="H60" s="2">
        <f>SUM(H57:H59)</f>
        <v>11</v>
      </c>
      <c r="I60" s="4">
        <f>SUM(H60/G60)</f>
        <v>0.26190476190476192</v>
      </c>
      <c r="J60" s="2">
        <f>SUM(J57:J59)</f>
        <v>7</v>
      </c>
      <c r="K60" s="2">
        <f>SUM(H60+J60)</f>
        <v>18</v>
      </c>
      <c r="L60" s="2">
        <f>SUM(L57:L58)</f>
        <v>0</v>
      </c>
      <c r="M60" s="2">
        <f>SUM(M57:M58)</f>
        <v>0</v>
      </c>
      <c r="N60" s="2" t="e">
        <f>SUM(M60/L60)</f>
        <v>#DIV/0!</v>
      </c>
      <c r="O60" s="2">
        <f>SUM(O57:O59)</f>
        <v>40</v>
      </c>
      <c r="P60" s="2">
        <f>SUM(P57:P59)</f>
        <v>5</v>
      </c>
    </row>
    <row r="61" spans="1:16" x14ac:dyDescent="0.25">
      <c r="A61" s="2"/>
      <c r="B61" s="2"/>
      <c r="C61" s="2"/>
      <c r="E61" s="3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</row>
    <row r="62" spans="1:16" x14ac:dyDescent="0.25">
      <c r="A62" s="2">
        <v>9</v>
      </c>
      <c r="B62" s="2"/>
      <c r="C62" s="2">
        <v>11</v>
      </c>
      <c r="D62" s="3" t="s">
        <v>31</v>
      </c>
      <c r="E62" s="3">
        <v>2012</v>
      </c>
      <c r="F62" s="2">
        <v>16</v>
      </c>
      <c r="G62" s="2">
        <v>28</v>
      </c>
      <c r="H62" s="2">
        <v>6</v>
      </c>
      <c r="I62" s="4">
        <v>0.214</v>
      </c>
      <c r="J62" s="2"/>
      <c r="K62" s="2"/>
      <c r="L62" s="2"/>
      <c r="M62" s="2"/>
      <c r="N62" s="2"/>
      <c r="O62" s="2">
        <v>31</v>
      </c>
      <c r="P62" s="2">
        <v>3.5</v>
      </c>
    </row>
    <row r="63" spans="1:16" x14ac:dyDescent="0.25">
      <c r="A63" s="2"/>
      <c r="B63" s="2"/>
      <c r="C63" s="2"/>
      <c r="D63" s="3"/>
      <c r="E63" s="3">
        <v>2013</v>
      </c>
      <c r="F63" s="2">
        <v>11</v>
      </c>
      <c r="G63" s="2">
        <v>20</v>
      </c>
      <c r="H63" s="2">
        <v>2</v>
      </c>
      <c r="I63" s="4">
        <v>0.1</v>
      </c>
      <c r="J63" s="2">
        <v>1</v>
      </c>
      <c r="K63" s="2"/>
      <c r="L63" s="2"/>
      <c r="M63" s="2"/>
      <c r="N63" s="2"/>
      <c r="O63" s="2">
        <v>17</v>
      </c>
      <c r="P63" s="2">
        <v>5.5</v>
      </c>
    </row>
    <row r="64" spans="1:16" x14ac:dyDescent="0.25">
      <c r="A64" s="2"/>
      <c r="B64" s="2"/>
      <c r="C64" s="2"/>
      <c r="D64" s="3"/>
      <c r="E64" s="3">
        <v>2014</v>
      </c>
      <c r="F64" s="2">
        <v>11</v>
      </c>
      <c r="G64" s="2">
        <v>15</v>
      </c>
      <c r="H64" s="2">
        <v>6</v>
      </c>
      <c r="I64" s="4">
        <v>0.4</v>
      </c>
      <c r="J64" s="2">
        <v>3</v>
      </c>
      <c r="K64" s="2"/>
      <c r="L64" s="2"/>
      <c r="M64" s="2"/>
      <c r="N64" s="2"/>
      <c r="O64" s="2">
        <v>11</v>
      </c>
      <c r="P64" s="2">
        <v>16</v>
      </c>
    </row>
    <row r="65" spans="1:16" x14ac:dyDescent="0.25">
      <c r="A65" s="2"/>
      <c r="B65" s="2"/>
      <c r="C65" s="2"/>
      <c r="D65" s="3"/>
      <c r="E65" s="3" t="s">
        <v>52</v>
      </c>
      <c r="F65" s="2">
        <f>SUM(F62:F64)</f>
        <v>38</v>
      </c>
      <c r="G65" s="2">
        <f>SUM(G62:G64)</f>
        <v>63</v>
      </c>
      <c r="H65" s="2">
        <f>SUM(H62:H64)</f>
        <v>14</v>
      </c>
      <c r="I65" s="4">
        <f>SUM(H65/G65)</f>
        <v>0.22222222222222221</v>
      </c>
      <c r="J65" s="2">
        <f>SUM(J62:J64)</f>
        <v>4</v>
      </c>
      <c r="K65" s="2">
        <f>SUM(H65+J65)</f>
        <v>18</v>
      </c>
      <c r="L65" s="2">
        <f>SUM(L62:L63)</f>
        <v>0</v>
      </c>
      <c r="M65" s="2">
        <f>SUM(M62:M63)</f>
        <v>0</v>
      </c>
      <c r="N65" s="2" t="e">
        <f>SUM(M65/L65)</f>
        <v>#DIV/0!</v>
      </c>
      <c r="O65" s="2">
        <f>SUM(O62:O64)</f>
        <v>59</v>
      </c>
      <c r="P65" s="2">
        <f>SUM(P62:P64)</f>
        <v>25</v>
      </c>
    </row>
    <row r="66" spans="1:16" x14ac:dyDescent="0.25">
      <c r="A66" s="2"/>
      <c r="B66" s="2"/>
      <c r="C66" s="2"/>
      <c r="D66" s="3"/>
      <c r="E66" s="3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</row>
    <row r="67" spans="1:16" x14ac:dyDescent="0.25">
      <c r="A67" s="2">
        <v>10</v>
      </c>
      <c r="B67" s="2"/>
      <c r="C67" s="2">
        <v>30</v>
      </c>
      <c r="D67" s="3" t="s">
        <v>92</v>
      </c>
      <c r="E67" s="3">
        <v>2016</v>
      </c>
      <c r="F67" s="2">
        <v>10</v>
      </c>
      <c r="G67" s="2">
        <v>17</v>
      </c>
      <c r="H67" s="2">
        <v>7</v>
      </c>
      <c r="I67" s="4">
        <v>0.7</v>
      </c>
      <c r="J67" s="2">
        <v>5</v>
      </c>
      <c r="K67" s="2"/>
      <c r="L67" s="2"/>
      <c r="M67" s="2"/>
      <c r="N67" s="2"/>
      <c r="O67" s="2">
        <v>30</v>
      </c>
      <c r="P67" s="2">
        <v>0</v>
      </c>
    </row>
    <row r="68" spans="1:16" x14ac:dyDescent="0.25">
      <c r="A68" s="2"/>
      <c r="B68" s="2"/>
      <c r="C68" s="2"/>
      <c r="D68" s="3"/>
      <c r="E68" s="3" t="s">
        <v>52</v>
      </c>
      <c r="F68" s="2">
        <v>10</v>
      </c>
      <c r="G68" s="2">
        <v>17</v>
      </c>
      <c r="H68" s="2">
        <v>7</v>
      </c>
      <c r="I68" s="4">
        <v>0.7</v>
      </c>
      <c r="J68" s="2">
        <v>5</v>
      </c>
      <c r="K68" s="2">
        <f>SUM(H68+J68)</f>
        <v>12</v>
      </c>
      <c r="L68" s="2">
        <f>SUM(L46:L67)</f>
        <v>0</v>
      </c>
      <c r="M68" s="2">
        <f>SUM(M46:M67)</f>
        <v>0</v>
      </c>
      <c r="N68" s="2" t="e">
        <f>SUM(M68/L68)</f>
        <v>#DIV/0!</v>
      </c>
      <c r="O68" s="2">
        <v>30</v>
      </c>
      <c r="P68" s="2">
        <v>0</v>
      </c>
    </row>
    <row r="69" spans="1:16" x14ac:dyDescent="0.25">
      <c r="A69" s="2"/>
      <c r="B69" s="2"/>
      <c r="C69" s="2"/>
      <c r="E69" s="3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</row>
    <row r="70" spans="1:16" x14ac:dyDescent="0.25">
      <c r="A70" s="2">
        <v>10</v>
      </c>
      <c r="B70" s="2"/>
      <c r="C70" s="2">
        <v>7</v>
      </c>
      <c r="D70" s="3" t="s">
        <v>84</v>
      </c>
      <c r="E70" s="3">
        <v>2015</v>
      </c>
      <c r="F70" s="2">
        <v>13</v>
      </c>
      <c r="G70" s="2">
        <v>6</v>
      </c>
      <c r="H70" s="2">
        <v>0</v>
      </c>
      <c r="I70" s="4">
        <v>0</v>
      </c>
      <c r="J70" s="2">
        <v>1</v>
      </c>
      <c r="K70" s="2"/>
      <c r="L70" s="2"/>
      <c r="M70" s="2"/>
      <c r="N70" s="2"/>
      <c r="O70" s="2">
        <v>9</v>
      </c>
      <c r="P70" s="2">
        <v>1</v>
      </c>
    </row>
    <row r="71" spans="1:16" x14ac:dyDescent="0.25">
      <c r="A71" s="2"/>
      <c r="B71" s="2"/>
      <c r="C71" s="2"/>
      <c r="D71" s="3"/>
      <c r="E71" s="3">
        <v>2016</v>
      </c>
      <c r="F71" s="2">
        <v>17</v>
      </c>
      <c r="G71" s="2">
        <v>15</v>
      </c>
      <c r="H71" s="2">
        <v>5</v>
      </c>
      <c r="I71" s="4">
        <v>0.33300000000000002</v>
      </c>
      <c r="J71" s="2">
        <v>6</v>
      </c>
      <c r="K71" s="2"/>
      <c r="L71" s="2"/>
      <c r="M71" s="2"/>
      <c r="N71" s="2"/>
      <c r="O71" s="2">
        <v>14</v>
      </c>
      <c r="P71" s="2">
        <v>5</v>
      </c>
    </row>
    <row r="72" spans="1:16" x14ac:dyDescent="0.25">
      <c r="A72" s="2"/>
      <c r="B72" s="2"/>
      <c r="C72" s="2"/>
      <c r="D72" s="3"/>
      <c r="E72" s="3" t="s">
        <v>52</v>
      </c>
      <c r="F72" s="2">
        <f>SUM(F70:F71)</f>
        <v>30</v>
      </c>
      <c r="G72" s="2">
        <f>SUM(G70:G71)</f>
        <v>21</v>
      </c>
      <c r="H72" s="2">
        <f>SUM(H70:H71)</f>
        <v>5</v>
      </c>
      <c r="I72" s="4">
        <f>SUM(H72/G72)</f>
        <v>0.23809523809523808</v>
      </c>
      <c r="J72" s="2">
        <f>SUM(J70:J71)</f>
        <v>7</v>
      </c>
      <c r="K72" s="2">
        <f>SUM(H72+J72)</f>
        <v>12</v>
      </c>
      <c r="L72" s="2">
        <f ca="1">SUM(L40:L150)</f>
        <v>0</v>
      </c>
      <c r="M72" s="2">
        <f ca="1">SUM(M40:M150)</f>
        <v>0</v>
      </c>
      <c r="N72" s="2" t="e">
        <f ca="1">SUM(M72/L72)</f>
        <v>#DIV/0!</v>
      </c>
      <c r="O72" s="2">
        <f>SUM(O70:O71)</f>
        <v>23</v>
      </c>
      <c r="P72" s="2">
        <f>SUM(P70:P71)</f>
        <v>6</v>
      </c>
    </row>
    <row r="73" spans="1:16" x14ac:dyDescent="0.25">
      <c r="A73" s="2"/>
      <c r="B73" s="2"/>
      <c r="C73" s="2"/>
      <c r="D73" s="3"/>
      <c r="E73" s="3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</row>
    <row r="74" spans="1:16" x14ac:dyDescent="0.25">
      <c r="A74" s="2">
        <v>11</v>
      </c>
      <c r="B74" s="2"/>
      <c r="C74" s="2">
        <v>6</v>
      </c>
      <c r="D74" s="3" t="s">
        <v>32</v>
      </c>
      <c r="E74" s="3">
        <v>2012</v>
      </c>
      <c r="F74" s="2">
        <v>16</v>
      </c>
      <c r="G74" s="2">
        <v>5</v>
      </c>
      <c r="H74" s="2">
        <v>2</v>
      </c>
      <c r="I74" s="4">
        <v>0.4</v>
      </c>
      <c r="J74" s="2">
        <v>1</v>
      </c>
      <c r="K74" s="2"/>
      <c r="L74" s="2"/>
      <c r="M74" s="2"/>
      <c r="N74" s="2"/>
      <c r="O74" s="2">
        <v>13</v>
      </c>
      <c r="P74" s="2">
        <v>1.5</v>
      </c>
    </row>
    <row r="75" spans="1:16" x14ac:dyDescent="0.25">
      <c r="A75" s="2"/>
      <c r="B75" s="2"/>
      <c r="C75" s="2"/>
      <c r="D75" s="3"/>
      <c r="E75" s="3">
        <v>2013</v>
      </c>
      <c r="F75" s="2">
        <v>8</v>
      </c>
      <c r="G75" s="2">
        <v>1</v>
      </c>
      <c r="H75" s="2">
        <v>0</v>
      </c>
      <c r="I75" s="4">
        <v>0</v>
      </c>
      <c r="J75" s="2">
        <v>1</v>
      </c>
      <c r="K75" s="2"/>
      <c r="L75" s="2"/>
      <c r="M75" s="2"/>
      <c r="N75" s="2"/>
      <c r="O75" s="2">
        <v>5</v>
      </c>
      <c r="P75" s="2"/>
    </row>
    <row r="76" spans="1:16" x14ac:dyDescent="0.25">
      <c r="A76" s="2"/>
      <c r="B76" s="2"/>
      <c r="C76" s="2"/>
      <c r="D76" s="3"/>
      <c r="E76" s="3">
        <v>2014</v>
      </c>
      <c r="F76" s="2">
        <v>6</v>
      </c>
      <c r="G76" s="2">
        <v>1</v>
      </c>
      <c r="H76" s="2">
        <v>0</v>
      </c>
      <c r="I76" s="4">
        <v>0</v>
      </c>
      <c r="J76" s="2">
        <v>1</v>
      </c>
      <c r="K76" s="2"/>
      <c r="L76" s="2"/>
      <c r="M76" s="2"/>
      <c r="N76" s="2"/>
      <c r="O76" s="2">
        <v>4</v>
      </c>
      <c r="P76" s="2">
        <v>1</v>
      </c>
    </row>
    <row r="77" spans="1:16" x14ac:dyDescent="0.25">
      <c r="A77" s="2"/>
      <c r="B77" s="2"/>
      <c r="C77" s="2"/>
      <c r="D77" s="3"/>
      <c r="E77" s="3">
        <v>2015</v>
      </c>
      <c r="F77" s="2">
        <v>9</v>
      </c>
      <c r="G77" s="2">
        <v>24</v>
      </c>
      <c r="H77" s="2">
        <v>5</v>
      </c>
      <c r="I77" s="4">
        <v>0.20799999999999999</v>
      </c>
      <c r="J77" s="2">
        <v>1</v>
      </c>
      <c r="K77" s="2"/>
      <c r="L77" s="2"/>
      <c r="M77" s="2"/>
      <c r="N77" s="2"/>
      <c r="O77" s="2">
        <v>5</v>
      </c>
      <c r="P77" s="2">
        <v>1</v>
      </c>
    </row>
    <row r="78" spans="1:16" x14ac:dyDescent="0.25">
      <c r="A78" s="2"/>
      <c r="B78" s="2"/>
      <c r="C78" s="2"/>
      <c r="D78" s="3"/>
      <c r="E78" s="3" t="s">
        <v>52</v>
      </c>
      <c r="F78" s="2">
        <f>SUM(F74:F77)</f>
        <v>39</v>
      </c>
      <c r="G78" s="2">
        <f>SUM(G74:G77)</f>
        <v>31</v>
      </c>
      <c r="H78" s="2">
        <f>SUM(H74:H77)</f>
        <v>7</v>
      </c>
      <c r="I78" s="4">
        <f>SUM(H78/G78)</f>
        <v>0.22580645161290322</v>
      </c>
      <c r="J78" s="2">
        <f>SUM(J74:J77)</f>
        <v>4</v>
      </c>
      <c r="K78" s="2">
        <f>SUM(H78+J78)</f>
        <v>11</v>
      </c>
      <c r="L78" s="2">
        <f>SUM(L74:L75)</f>
        <v>0</v>
      </c>
      <c r="M78" s="2">
        <f>SUM(M74:M75)</f>
        <v>0</v>
      </c>
      <c r="N78" s="2" t="e">
        <f>SUM(M78/L78)</f>
        <v>#DIV/0!</v>
      </c>
      <c r="O78" s="2">
        <f>SUM(O74:O77)</f>
        <v>27</v>
      </c>
      <c r="P78" s="2">
        <f>SUM(P74:P77)</f>
        <v>3.5</v>
      </c>
    </row>
    <row r="79" spans="1:16" x14ac:dyDescent="0.25">
      <c r="A79" s="2"/>
      <c r="B79" s="2"/>
      <c r="C79" s="2"/>
      <c r="E79" s="3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</row>
    <row r="80" spans="1:16" x14ac:dyDescent="0.25">
      <c r="A80" s="2">
        <v>12</v>
      </c>
      <c r="B80" s="2"/>
      <c r="C80" s="2">
        <v>30</v>
      </c>
      <c r="D80" s="3" t="s">
        <v>93</v>
      </c>
      <c r="E80" s="3">
        <v>2016</v>
      </c>
      <c r="F80" s="2">
        <v>13</v>
      </c>
      <c r="G80" s="2">
        <v>15</v>
      </c>
      <c r="H80" s="2">
        <v>4</v>
      </c>
      <c r="I80" s="4">
        <v>0.36699999999999999</v>
      </c>
      <c r="J80" s="2">
        <v>6</v>
      </c>
      <c r="K80" s="2"/>
      <c r="L80" s="2"/>
      <c r="M80" s="2"/>
      <c r="N80" s="2"/>
      <c r="O80" s="2">
        <v>42</v>
      </c>
      <c r="P80" s="2">
        <v>7</v>
      </c>
    </row>
    <row r="81" spans="1:16" x14ac:dyDescent="0.25">
      <c r="A81" s="2"/>
      <c r="B81" s="2"/>
      <c r="C81" s="2"/>
      <c r="D81" s="3"/>
      <c r="E81" s="3" t="s">
        <v>52</v>
      </c>
      <c r="F81" s="2">
        <v>13</v>
      </c>
      <c r="G81" s="2">
        <v>15</v>
      </c>
      <c r="H81" s="2">
        <v>4</v>
      </c>
      <c r="I81" s="4">
        <f>SUM(H81/G81)</f>
        <v>0.26666666666666666</v>
      </c>
      <c r="J81" s="2">
        <v>6</v>
      </c>
      <c r="K81" s="2">
        <f>SUM(H81+J81)</f>
        <v>10</v>
      </c>
      <c r="L81" s="2">
        <f>SUM(L79:L80)</f>
        <v>0</v>
      </c>
      <c r="M81" s="2">
        <f>SUM(M79:M80)</f>
        <v>0</v>
      </c>
      <c r="N81" s="2" t="e">
        <f>SUM(M81/L81)</f>
        <v>#DIV/0!</v>
      </c>
      <c r="O81" s="2">
        <v>42</v>
      </c>
      <c r="P81" s="2">
        <v>7</v>
      </c>
    </row>
    <row r="82" spans="1:16" x14ac:dyDescent="0.25">
      <c r="A82" s="2"/>
      <c r="B82" s="2"/>
      <c r="C82" s="2"/>
      <c r="E82" s="3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</row>
    <row r="83" spans="1:16" x14ac:dyDescent="0.25">
      <c r="A83" s="2">
        <v>13</v>
      </c>
      <c r="B83" s="2"/>
      <c r="C83" s="2">
        <v>7</v>
      </c>
      <c r="D83" s="3" t="s">
        <v>41</v>
      </c>
      <c r="E83" s="3">
        <v>2012</v>
      </c>
      <c r="F83" s="2">
        <v>17</v>
      </c>
      <c r="G83" s="2">
        <v>16</v>
      </c>
      <c r="H83" s="2">
        <v>1</v>
      </c>
      <c r="I83" s="4">
        <v>6.3E-2</v>
      </c>
      <c r="J83" s="2">
        <v>4</v>
      </c>
      <c r="K83" s="2"/>
      <c r="L83" s="2"/>
      <c r="M83" s="2"/>
      <c r="N83" s="2"/>
      <c r="O83" s="2">
        <v>18</v>
      </c>
      <c r="P83" s="2">
        <v>2</v>
      </c>
    </row>
    <row r="84" spans="1:16" x14ac:dyDescent="0.25">
      <c r="A84" s="2"/>
      <c r="B84" s="2"/>
      <c r="C84" s="2"/>
      <c r="D84" s="3"/>
      <c r="E84" s="3">
        <v>2013</v>
      </c>
      <c r="F84" s="2">
        <v>12</v>
      </c>
      <c r="G84" s="2">
        <v>3</v>
      </c>
      <c r="H84" s="2">
        <v>1</v>
      </c>
      <c r="I84" s="4">
        <v>0.33300000000000002</v>
      </c>
      <c r="J84" s="2">
        <v>1</v>
      </c>
      <c r="K84" s="2"/>
      <c r="L84" s="2"/>
      <c r="M84" s="2"/>
      <c r="N84" s="2"/>
      <c r="O84" s="2">
        <v>6</v>
      </c>
      <c r="P84" s="2">
        <v>1</v>
      </c>
    </row>
    <row r="85" spans="1:16" x14ac:dyDescent="0.25">
      <c r="A85" s="2"/>
      <c r="B85" s="2"/>
      <c r="C85" s="2"/>
      <c r="D85" s="3"/>
      <c r="E85" s="3">
        <v>2014</v>
      </c>
      <c r="F85" s="2">
        <v>11</v>
      </c>
      <c r="G85" s="2">
        <v>4</v>
      </c>
      <c r="H85" s="2">
        <v>2</v>
      </c>
      <c r="I85" s="4">
        <v>0.5</v>
      </c>
      <c r="J85" s="2">
        <v>0</v>
      </c>
      <c r="K85" s="2"/>
      <c r="L85" s="2"/>
      <c r="M85" s="2"/>
      <c r="N85" s="2"/>
      <c r="O85" s="2">
        <v>13</v>
      </c>
      <c r="P85" s="2">
        <v>1</v>
      </c>
    </row>
    <row r="86" spans="1:16" x14ac:dyDescent="0.25">
      <c r="A86" s="2"/>
      <c r="B86" s="2"/>
      <c r="C86" s="2"/>
      <c r="D86" s="3"/>
      <c r="E86" s="3" t="s">
        <v>52</v>
      </c>
      <c r="F86" s="2">
        <f>SUM(F83:F85)</f>
        <v>40</v>
      </c>
      <c r="G86" s="2">
        <f>SUM(G83:G85)</f>
        <v>23</v>
      </c>
      <c r="H86" s="2">
        <f>SUM(H83:H85)</f>
        <v>4</v>
      </c>
      <c r="I86" s="4">
        <f>SUM(H86/G86)</f>
        <v>0.17391304347826086</v>
      </c>
      <c r="J86" s="2">
        <f>SUM(J83:J85)</f>
        <v>5</v>
      </c>
      <c r="K86" s="2">
        <f>SUM(H86+J86)</f>
        <v>9</v>
      </c>
      <c r="L86" s="2">
        <f>SUM(L83:L84)</f>
        <v>0</v>
      </c>
      <c r="M86" s="2">
        <f>SUM(M83:M84)</f>
        <v>0</v>
      </c>
      <c r="N86" s="2" t="e">
        <f>SUM(M86/L86)</f>
        <v>#DIV/0!</v>
      </c>
      <c r="O86" s="2">
        <f>SUM(O83:O85)</f>
        <v>37</v>
      </c>
      <c r="P86" s="2">
        <f>SUM(P83:P85)</f>
        <v>4</v>
      </c>
    </row>
    <row r="87" spans="1:16" x14ac:dyDescent="0.25">
      <c r="A87" s="2"/>
      <c r="B87" s="2"/>
      <c r="C87" s="2"/>
      <c r="D87" s="3"/>
      <c r="E87" s="3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</row>
    <row r="88" spans="1:16" x14ac:dyDescent="0.25">
      <c r="A88" s="2">
        <v>13</v>
      </c>
      <c r="B88" s="2"/>
      <c r="C88" s="2">
        <v>15</v>
      </c>
      <c r="D88" s="3" t="s">
        <v>40</v>
      </c>
      <c r="E88" s="3">
        <v>2013</v>
      </c>
      <c r="F88" s="2">
        <v>15</v>
      </c>
      <c r="G88" s="2">
        <v>4</v>
      </c>
      <c r="H88" s="2">
        <v>2</v>
      </c>
      <c r="I88" s="4">
        <v>0.5</v>
      </c>
      <c r="J88" s="2">
        <v>1</v>
      </c>
      <c r="K88" s="2"/>
      <c r="L88" s="2"/>
      <c r="M88" s="2"/>
      <c r="N88" s="2"/>
      <c r="O88" s="2">
        <v>10</v>
      </c>
      <c r="P88" s="2">
        <v>1</v>
      </c>
    </row>
    <row r="89" spans="1:16" x14ac:dyDescent="0.25">
      <c r="A89" s="2"/>
      <c r="B89" s="2"/>
      <c r="C89" s="2"/>
      <c r="D89" s="3"/>
      <c r="E89" s="3">
        <v>2014</v>
      </c>
      <c r="F89" s="2">
        <v>11</v>
      </c>
      <c r="G89" s="2">
        <v>8</v>
      </c>
      <c r="H89" s="2">
        <v>5</v>
      </c>
      <c r="I89" s="4">
        <v>0.625</v>
      </c>
      <c r="J89" s="2">
        <v>1</v>
      </c>
      <c r="K89" s="2"/>
      <c r="L89" s="2"/>
      <c r="M89" s="2"/>
      <c r="N89" s="2"/>
      <c r="O89" s="2">
        <v>16</v>
      </c>
      <c r="P89" s="2">
        <v>15.5</v>
      </c>
    </row>
    <row r="90" spans="1:16" x14ac:dyDescent="0.25">
      <c r="A90" s="2"/>
      <c r="B90" s="2"/>
      <c r="C90" s="2"/>
      <c r="D90" s="3"/>
      <c r="E90" s="3">
        <v>2015</v>
      </c>
      <c r="F90" s="2">
        <v>5</v>
      </c>
      <c r="G90" s="2">
        <v>2</v>
      </c>
      <c r="H90" s="2">
        <v>0</v>
      </c>
      <c r="I90" s="4">
        <v>0</v>
      </c>
      <c r="J90" s="2">
        <v>0</v>
      </c>
      <c r="K90" s="2"/>
      <c r="L90" s="2"/>
      <c r="M90" s="2"/>
      <c r="N90" s="2"/>
      <c r="O90" s="2">
        <v>7</v>
      </c>
      <c r="P90" s="2">
        <v>9</v>
      </c>
    </row>
    <row r="91" spans="1:16" x14ac:dyDescent="0.25">
      <c r="A91" s="2"/>
      <c r="B91" s="2"/>
      <c r="C91" s="2"/>
      <c r="D91" s="3"/>
      <c r="E91" s="3" t="s">
        <v>52</v>
      </c>
      <c r="F91" s="2">
        <f>SUM(F88:F90)</f>
        <v>31</v>
      </c>
      <c r="G91" s="2">
        <f>SUM(G88:G90)</f>
        <v>14</v>
      </c>
      <c r="H91" s="2">
        <f>SUM(H88:H90)</f>
        <v>7</v>
      </c>
      <c r="I91" s="4">
        <f>SUM(H91/G91)</f>
        <v>0.5</v>
      </c>
      <c r="J91" s="2">
        <f>SUM(J88:J90)</f>
        <v>2</v>
      </c>
      <c r="K91" s="2">
        <f>SUM(H91+J91)</f>
        <v>9</v>
      </c>
      <c r="L91" s="2">
        <v>0</v>
      </c>
      <c r="M91" s="2">
        <v>0</v>
      </c>
      <c r="N91" s="2" t="e">
        <f>SUM(M91/L91)</f>
        <v>#DIV/0!</v>
      </c>
      <c r="O91" s="2">
        <f>SUM(O88:O90)</f>
        <v>33</v>
      </c>
      <c r="P91" s="2">
        <f>SUM(P88:P90)</f>
        <v>25.5</v>
      </c>
    </row>
    <row r="92" spans="1:16" x14ac:dyDescent="0.25">
      <c r="A92" s="2"/>
      <c r="B92" s="2"/>
      <c r="C92" s="2"/>
      <c r="D92" s="3"/>
      <c r="E92" s="3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</row>
    <row r="93" spans="1:16" x14ac:dyDescent="0.25">
      <c r="A93" s="2">
        <v>14</v>
      </c>
      <c r="B93" s="2"/>
      <c r="C93" s="2">
        <v>43</v>
      </c>
      <c r="D93" s="3" t="s">
        <v>91</v>
      </c>
      <c r="E93" s="3">
        <v>2016</v>
      </c>
      <c r="F93" s="2">
        <v>3</v>
      </c>
      <c r="G93" s="2">
        <v>10</v>
      </c>
      <c r="H93" s="2">
        <v>7</v>
      </c>
      <c r="I93" s="4">
        <v>0.7</v>
      </c>
      <c r="J93" s="2">
        <v>1</v>
      </c>
      <c r="K93" s="2"/>
      <c r="L93" s="2"/>
      <c r="M93" s="2"/>
      <c r="N93" s="2"/>
      <c r="O93" s="2">
        <v>14</v>
      </c>
      <c r="P93" s="2">
        <v>0</v>
      </c>
    </row>
    <row r="94" spans="1:16" x14ac:dyDescent="0.25">
      <c r="A94" s="2"/>
      <c r="B94" s="2"/>
      <c r="C94" s="2"/>
      <c r="D94" s="3"/>
      <c r="E94" s="3" t="s">
        <v>52</v>
      </c>
      <c r="F94" s="2">
        <v>3</v>
      </c>
      <c r="G94" s="2">
        <v>10</v>
      </c>
      <c r="H94" s="2">
        <v>7</v>
      </c>
      <c r="I94" s="4">
        <v>0.7</v>
      </c>
      <c r="J94" s="2">
        <v>1</v>
      </c>
      <c r="K94" s="2">
        <f>SUM(H94+J94)</f>
        <v>8</v>
      </c>
      <c r="L94" s="2">
        <f>SUM(L92:L93)</f>
        <v>0</v>
      </c>
      <c r="M94" s="2">
        <f>SUM(M92:M93)</f>
        <v>0</v>
      </c>
      <c r="N94" s="2" t="e">
        <f>SUM(M94/L94)</f>
        <v>#DIV/0!</v>
      </c>
      <c r="O94" s="2">
        <v>14</v>
      </c>
      <c r="P94" s="2">
        <v>0</v>
      </c>
    </row>
    <row r="95" spans="1:16" x14ac:dyDescent="0.25">
      <c r="A95" s="2"/>
      <c r="B95" s="2"/>
      <c r="C95" s="2"/>
      <c r="E95" s="3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</row>
    <row r="96" spans="1:16" x14ac:dyDescent="0.25">
      <c r="A96" s="2">
        <v>14</v>
      </c>
      <c r="B96" s="2"/>
      <c r="C96" s="2">
        <v>4</v>
      </c>
      <c r="D96" s="3" t="s">
        <v>27</v>
      </c>
      <c r="E96" s="3">
        <v>2012</v>
      </c>
      <c r="F96" s="2">
        <v>12</v>
      </c>
      <c r="G96" s="2">
        <v>8</v>
      </c>
      <c r="H96" s="2">
        <v>3</v>
      </c>
      <c r="I96" s="4">
        <v>0.375</v>
      </c>
      <c r="J96" s="2">
        <v>2</v>
      </c>
      <c r="K96" s="2"/>
      <c r="L96" s="2"/>
      <c r="M96" s="2"/>
      <c r="N96" s="2"/>
      <c r="O96" s="2">
        <v>23</v>
      </c>
      <c r="P96" s="2">
        <v>5</v>
      </c>
    </row>
    <row r="97" spans="1:16" x14ac:dyDescent="0.25">
      <c r="A97" s="2"/>
      <c r="B97" s="2"/>
      <c r="C97" s="2"/>
      <c r="D97" s="3"/>
      <c r="E97" s="3">
        <v>2013</v>
      </c>
      <c r="F97" s="2">
        <v>13</v>
      </c>
      <c r="G97" s="2">
        <v>11</v>
      </c>
      <c r="H97" s="2">
        <v>2</v>
      </c>
      <c r="I97" s="4">
        <v>0.182</v>
      </c>
      <c r="J97" s="2">
        <v>1</v>
      </c>
      <c r="K97" s="2"/>
      <c r="L97" s="2"/>
      <c r="M97" s="2"/>
      <c r="N97" s="2"/>
      <c r="O97" s="2">
        <v>27</v>
      </c>
      <c r="P97" s="2">
        <v>3.5</v>
      </c>
    </row>
    <row r="98" spans="1:16" x14ac:dyDescent="0.25">
      <c r="A98" s="2"/>
      <c r="B98" s="2"/>
      <c r="C98" s="2"/>
      <c r="D98" s="3"/>
      <c r="E98" s="3" t="s">
        <v>52</v>
      </c>
      <c r="F98" s="2">
        <f>SUM(F96:F97)</f>
        <v>25</v>
      </c>
      <c r="G98" s="2">
        <f>SUM(G96:G97)</f>
        <v>19</v>
      </c>
      <c r="H98" s="2">
        <f>SUM(H96:H97)</f>
        <v>5</v>
      </c>
      <c r="I98" s="4">
        <f>SUM(H98/G98)</f>
        <v>0.26315789473684209</v>
      </c>
      <c r="J98" s="2">
        <f>SUM(J96:J97)</f>
        <v>3</v>
      </c>
      <c r="K98" s="2">
        <f>SUM(H98+J98)</f>
        <v>8</v>
      </c>
      <c r="L98" s="2">
        <f>SUM(L96:L97)</f>
        <v>0</v>
      </c>
      <c r="M98" s="2">
        <f>SUM(M96:M97)</f>
        <v>0</v>
      </c>
      <c r="N98" s="2" t="e">
        <f>SUM(M98/L98)</f>
        <v>#DIV/0!</v>
      </c>
      <c r="O98" s="2">
        <f>SUM(O96:O97)</f>
        <v>50</v>
      </c>
      <c r="P98" s="2">
        <f>SUM(P96:P97)</f>
        <v>8.5</v>
      </c>
    </row>
    <row r="99" spans="1:16" x14ac:dyDescent="0.25">
      <c r="A99" s="2"/>
      <c r="B99" s="2"/>
      <c r="C99" s="2"/>
      <c r="E99" s="3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</row>
    <row r="100" spans="1:16" x14ac:dyDescent="0.25">
      <c r="A100" s="2">
        <v>15</v>
      </c>
      <c r="B100" s="2"/>
      <c r="C100" s="2">
        <v>3</v>
      </c>
      <c r="D100" s="3" t="s">
        <v>28</v>
      </c>
      <c r="E100" s="3">
        <v>2013</v>
      </c>
      <c r="F100" s="2">
        <v>16</v>
      </c>
      <c r="G100" s="2">
        <v>22</v>
      </c>
      <c r="H100" s="2">
        <v>5</v>
      </c>
      <c r="I100" s="4">
        <v>0.22700000000000001</v>
      </c>
      <c r="J100" s="2">
        <v>2</v>
      </c>
      <c r="K100" s="2"/>
      <c r="L100" s="2"/>
      <c r="M100" s="2"/>
      <c r="N100" s="2"/>
      <c r="O100" s="2">
        <v>39</v>
      </c>
      <c r="P100" s="2">
        <v>11</v>
      </c>
    </row>
    <row r="101" spans="1:16" x14ac:dyDescent="0.25">
      <c r="A101" s="2"/>
      <c r="B101" s="2"/>
      <c r="C101" s="2"/>
      <c r="D101" s="3"/>
      <c r="E101" s="3" t="s">
        <v>52</v>
      </c>
      <c r="F101" s="2">
        <v>16</v>
      </c>
      <c r="G101" s="2">
        <v>22</v>
      </c>
      <c r="H101" s="2">
        <v>5</v>
      </c>
      <c r="I101" s="4">
        <f>SUM(H101/G101)</f>
        <v>0.22727272727272727</v>
      </c>
      <c r="J101" s="2">
        <v>2</v>
      </c>
      <c r="K101" s="2">
        <f>SUM(H101+J101)</f>
        <v>7</v>
      </c>
      <c r="L101" s="2">
        <f>SUM(L99:L100)</f>
        <v>0</v>
      </c>
      <c r="M101" s="2">
        <f>SUM(M99:M100)</f>
        <v>0</v>
      </c>
      <c r="N101" s="2" t="e">
        <f>SUM(M101/L101)</f>
        <v>#DIV/0!</v>
      </c>
      <c r="O101" s="2">
        <v>39</v>
      </c>
      <c r="P101" s="2">
        <v>11</v>
      </c>
    </row>
    <row r="102" spans="1:16" x14ac:dyDescent="0.25">
      <c r="A102" s="2"/>
      <c r="B102" s="2"/>
      <c r="C102" s="2"/>
      <c r="E102" s="3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</row>
    <row r="103" spans="1:16" x14ac:dyDescent="0.25">
      <c r="A103" s="2">
        <v>15</v>
      </c>
      <c r="B103" s="2"/>
      <c r="C103" s="2">
        <v>28</v>
      </c>
      <c r="D103" s="3" t="s">
        <v>83</v>
      </c>
      <c r="E103" s="3">
        <v>2015</v>
      </c>
      <c r="F103" s="2">
        <v>13</v>
      </c>
      <c r="G103" s="2">
        <v>9</v>
      </c>
      <c r="H103" s="2">
        <v>2</v>
      </c>
      <c r="I103" s="4">
        <v>0.222</v>
      </c>
      <c r="J103" s="2">
        <v>1</v>
      </c>
      <c r="K103" s="2"/>
      <c r="L103" s="2"/>
      <c r="M103" s="2"/>
      <c r="N103" s="2"/>
      <c r="O103" s="2">
        <v>39</v>
      </c>
      <c r="P103" s="2">
        <v>9</v>
      </c>
    </row>
    <row r="104" spans="1:16" x14ac:dyDescent="0.25">
      <c r="A104" s="2"/>
      <c r="B104" s="2"/>
      <c r="C104" s="2"/>
      <c r="D104" s="3"/>
      <c r="E104" s="3">
        <v>2016</v>
      </c>
      <c r="F104" s="2">
        <v>16</v>
      </c>
      <c r="G104" s="2">
        <v>12</v>
      </c>
      <c r="H104" s="2">
        <v>3</v>
      </c>
      <c r="I104" s="4">
        <v>0.25</v>
      </c>
      <c r="J104" s="2">
        <v>1</v>
      </c>
      <c r="K104" s="2"/>
      <c r="L104" s="2"/>
      <c r="M104" s="2"/>
      <c r="N104" s="2"/>
      <c r="O104" s="2">
        <v>37</v>
      </c>
      <c r="P104" s="2">
        <v>22</v>
      </c>
    </row>
    <row r="105" spans="1:16" x14ac:dyDescent="0.25">
      <c r="A105" s="2"/>
      <c r="B105" s="2"/>
      <c r="C105" s="2"/>
      <c r="D105" s="3"/>
      <c r="E105" s="3" t="s">
        <v>52</v>
      </c>
      <c r="F105" s="2">
        <f>SUM(F103:F104)</f>
        <v>29</v>
      </c>
      <c r="G105" s="2">
        <f>SUM(G103:G104)</f>
        <v>21</v>
      </c>
      <c r="H105" s="2">
        <f>SUM(H103:H104)</f>
        <v>5</v>
      </c>
      <c r="I105" s="4">
        <f>SUM(H105/G105)</f>
        <v>0.23809523809523808</v>
      </c>
      <c r="J105" s="2">
        <f>SUM(J103:J104)</f>
        <v>2</v>
      </c>
      <c r="K105" s="2">
        <f>SUM(H105+J105)</f>
        <v>7</v>
      </c>
      <c r="L105" s="2">
        <f>SUM(L153:L201)</f>
        <v>0</v>
      </c>
      <c r="M105" s="2">
        <f>SUM(M153:M201)</f>
        <v>0</v>
      </c>
      <c r="N105" s="2" t="e">
        <f>SUM(M105/L105)</f>
        <v>#DIV/0!</v>
      </c>
      <c r="O105" s="2">
        <f>SUM(O103:O104)</f>
        <v>76</v>
      </c>
      <c r="P105" s="2">
        <f>SUM(P103:P104)</f>
        <v>31</v>
      </c>
    </row>
    <row r="106" spans="1:16" x14ac:dyDescent="0.25">
      <c r="A106" s="2"/>
      <c r="B106" s="2"/>
      <c r="C106" s="2"/>
      <c r="E106" s="3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</row>
    <row r="107" spans="1:16" x14ac:dyDescent="0.25">
      <c r="A107" s="2">
        <v>16</v>
      </c>
      <c r="B107" s="2"/>
      <c r="C107" s="2">
        <v>27</v>
      </c>
      <c r="D107" s="3" t="s">
        <v>89</v>
      </c>
      <c r="E107" s="3">
        <v>2016</v>
      </c>
      <c r="F107" s="2">
        <v>12</v>
      </c>
      <c r="G107" s="2">
        <v>14</v>
      </c>
      <c r="H107" s="2">
        <v>3</v>
      </c>
      <c r="I107" s="4">
        <v>0.214</v>
      </c>
      <c r="J107" s="2">
        <v>3</v>
      </c>
      <c r="K107" s="2"/>
      <c r="L107" s="2"/>
      <c r="M107" s="2"/>
      <c r="N107" s="2"/>
      <c r="O107" s="2">
        <v>40</v>
      </c>
      <c r="P107" s="2">
        <v>4</v>
      </c>
    </row>
    <row r="108" spans="1:16" x14ac:dyDescent="0.25">
      <c r="A108" s="2"/>
      <c r="B108" s="2"/>
      <c r="C108" s="2"/>
      <c r="D108" s="3"/>
      <c r="E108" s="3" t="s">
        <v>52</v>
      </c>
      <c r="F108" s="2">
        <f>SUM(F107)</f>
        <v>12</v>
      </c>
      <c r="G108" s="2">
        <f>SUM(G107)</f>
        <v>14</v>
      </c>
      <c r="H108" s="2">
        <f>SUM(H107)</f>
        <v>3</v>
      </c>
      <c r="I108" s="4">
        <f>SUM(H108/G108)</f>
        <v>0.21428571428571427</v>
      </c>
      <c r="J108" s="2">
        <f>SUM(J107)</f>
        <v>3</v>
      </c>
      <c r="K108" s="2">
        <f>SUM(H108+J108)</f>
        <v>6</v>
      </c>
      <c r="L108" s="2">
        <f>SUM(L106:L107)</f>
        <v>0</v>
      </c>
      <c r="M108" s="2">
        <f>SUM(M106:M107)</f>
        <v>0</v>
      </c>
      <c r="N108" s="2" t="e">
        <f>SUM(M108/L108)</f>
        <v>#DIV/0!</v>
      </c>
      <c r="O108" s="2">
        <f>SUM(O107)</f>
        <v>40</v>
      </c>
      <c r="P108" s="2">
        <f>SUM(P107)</f>
        <v>4</v>
      </c>
    </row>
    <row r="109" spans="1:16" x14ac:dyDescent="0.25">
      <c r="A109" s="2"/>
      <c r="B109" s="2"/>
      <c r="C109" s="2"/>
      <c r="E109" s="3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</row>
    <row r="110" spans="1:16" x14ac:dyDescent="0.25">
      <c r="A110" s="2">
        <v>16</v>
      </c>
      <c r="B110" s="2"/>
      <c r="C110" s="2">
        <v>18</v>
      </c>
      <c r="D110" s="3" t="s">
        <v>33</v>
      </c>
      <c r="E110" s="3">
        <v>2012</v>
      </c>
      <c r="F110" s="2">
        <v>4</v>
      </c>
      <c r="G110" s="2">
        <v>1</v>
      </c>
      <c r="H110" s="2">
        <v>1</v>
      </c>
      <c r="I110" s="4">
        <v>1</v>
      </c>
      <c r="J110" s="2">
        <v>1</v>
      </c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3"/>
      <c r="E111" s="3">
        <v>2013</v>
      </c>
      <c r="F111" s="2">
        <v>10</v>
      </c>
      <c r="G111" s="2">
        <v>25</v>
      </c>
      <c r="H111" s="2">
        <v>4</v>
      </c>
      <c r="I111" s="4">
        <v>0.16</v>
      </c>
      <c r="J111" s="2"/>
      <c r="K111" s="2"/>
      <c r="L111" s="2"/>
      <c r="M111" s="2"/>
      <c r="N111" s="2"/>
      <c r="O111" s="2">
        <v>6</v>
      </c>
      <c r="P111" s="2">
        <v>6</v>
      </c>
    </row>
    <row r="112" spans="1:16" x14ac:dyDescent="0.25">
      <c r="A112" s="2"/>
      <c r="B112" s="2"/>
      <c r="C112" s="2"/>
      <c r="D112" s="3"/>
      <c r="E112" s="3" t="s">
        <v>52</v>
      </c>
      <c r="F112" s="2">
        <f>SUM(F110:F111)</f>
        <v>14</v>
      </c>
      <c r="G112" s="2">
        <f>SUM(G110:G111)</f>
        <v>26</v>
      </c>
      <c r="H112" s="2">
        <f>SUM(H110:H111)</f>
        <v>5</v>
      </c>
      <c r="I112" s="4">
        <f>SUM(H112/G112)</f>
        <v>0.19230769230769232</v>
      </c>
      <c r="J112" s="2">
        <f>SUM(J110:J111)</f>
        <v>1</v>
      </c>
      <c r="K112" s="2">
        <f>SUM(H112+J112)</f>
        <v>6</v>
      </c>
      <c r="L112" s="2">
        <f>SUM(L110:L111)</f>
        <v>0</v>
      </c>
      <c r="M112" s="2">
        <f>SUM(M110:M111)</f>
        <v>0</v>
      </c>
      <c r="N112" s="2" t="e">
        <f>SUM(M112/L112)</f>
        <v>#DIV/0!</v>
      </c>
      <c r="O112" s="2">
        <f>SUM(O110:O111)</f>
        <v>6</v>
      </c>
      <c r="P112" s="2">
        <f>SUM(P110:P111)</f>
        <v>6</v>
      </c>
    </row>
    <row r="113" spans="1:16" x14ac:dyDescent="0.25">
      <c r="A113" s="2"/>
      <c r="B113" s="2"/>
      <c r="C113" s="2"/>
      <c r="E113" s="3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</row>
    <row r="114" spans="1:16" x14ac:dyDescent="0.25">
      <c r="A114" s="2">
        <v>17</v>
      </c>
      <c r="B114" s="2"/>
      <c r="C114" s="2">
        <v>30</v>
      </c>
      <c r="D114" s="3" t="s">
        <v>94</v>
      </c>
      <c r="E114" s="3">
        <v>2016</v>
      </c>
      <c r="F114" s="2">
        <v>17</v>
      </c>
      <c r="G114" s="2">
        <v>8</v>
      </c>
      <c r="H114" s="2">
        <v>4</v>
      </c>
      <c r="I114" s="4">
        <v>0.5</v>
      </c>
      <c r="J114" s="2">
        <v>1</v>
      </c>
      <c r="K114" s="2"/>
      <c r="L114" s="2"/>
      <c r="M114" s="2"/>
      <c r="N114" s="2"/>
      <c r="O114" s="2">
        <v>10</v>
      </c>
      <c r="P114" s="2">
        <v>1</v>
      </c>
    </row>
    <row r="115" spans="1:16" x14ac:dyDescent="0.25">
      <c r="A115" s="2"/>
      <c r="B115" s="2"/>
      <c r="C115" s="2"/>
      <c r="D115" s="3"/>
      <c r="E115" s="3" t="s">
        <v>52</v>
      </c>
      <c r="F115" s="2">
        <v>17</v>
      </c>
      <c r="G115" s="2">
        <v>8</v>
      </c>
      <c r="H115" s="2">
        <v>4</v>
      </c>
      <c r="I115" s="4">
        <f>SUM(H115/G115)</f>
        <v>0.5</v>
      </c>
      <c r="J115" s="2">
        <v>1</v>
      </c>
      <c r="K115" s="2">
        <f>SUM(H115+J115)</f>
        <v>5</v>
      </c>
      <c r="L115" s="2">
        <f>SUM(L113:L114)</f>
        <v>0</v>
      </c>
      <c r="M115" s="2">
        <f>SUM(M113:M114)</f>
        <v>0</v>
      </c>
      <c r="N115" s="2" t="e">
        <f>SUM(M115/L115)</f>
        <v>#DIV/0!</v>
      </c>
      <c r="O115" s="2">
        <v>10</v>
      </c>
      <c r="P115" s="2">
        <v>1</v>
      </c>
    </row>
    <row r="116" spans="1:16" x14ac:dyDescent="0.25">
      <c r="A116" s="2"/>
      <c r="B116" s="2"/>
      <c r="C116" s="2"/>
      <c r="E116" s="3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</row>
    <row r="117" spans="1:16" x14ac:dyDescent="0.25">
      <c r="A117" s="2">
        <v>18</v>
      </c>
      <c r="B117" s="2"/>
      <c r="C117" s="2">
        <v>20</v>
      </c>
      <c r="D117" s="3" t="s">
        <v>29</v>
      </c>
      <c r="E117" s="3">
        <v>2012</v>
      </c>
      <c r="F117" s="2">
        <v>17</v>
      </c>
      <c r="G117" s="2">
        <v>3</v>
      </c>
      <c r="H117" s="2">
        <v>1</v>
      </c>
      <c r="I117" s="4">
        <v>0.33300000000000002</v>
      </c>
      <c r="J117" s="2"/>
      <c r="K117" s="2"/>
      <c r="L117" s="2"/>
      <c r="M117" s="2"/>
      <c r="N117" s="2"/>
      <c r="O117" s="2">
        <v>24</v>
      </c>
      <c r="P117" s="2">
        <v>1</v>
      </c>
    </row>
    <row r="118" spans="1:16" x14ac:dyDescent="0.25">
      <c r="A118" s="2"/>
      <c r="B118" s="2"/>
      <c r="C118" s="2"/>
      <c r="D118" s="3"/>
      <c r="E118" s="3">
        <v>2013</v>
      </c>
      <c r="F118" s="2">
        <v>12</v>
      </c>
      <c r="G118" s="2">
        <v>6</v>
      </c>
      <c r="H118" s="2">
        <v>1</v>
      </c>
      <c r="I118" s="4">
        <v>0.16700000000000001</v>
      </c>
      <c r="J118" s="2">
        <v>2</v>
      </c>
      <c r="K118" s="2"/>
      <c r="L118" s="2"/>
      <c r="M118" s="2"/>
      <c r="N118" s="2"/>
      <c r="O118" s="2">
        <v>48</v>
      </c>
      <c r="P118" s="2">
        <v>4.5</v>
      </c>
    </row>
    <row r="119" spans="1:16" x14ac:dyDescent="0.25">
      <c r="A119" s="2"/>
      <c r="B119" s="2"/>
      <c r="C119" s="2"/>
      <c r="D119" s="3"/>
      <c r="E119" s="3">
        <v>2014</v>
      </c>
      <c r="F119" s="2">
        <v>2</v>
      </c>
      <c r="G119" s="2">
        <v>1</v>
      </c>
      <c r="H119" s="2">
        <v>0</v>
      </c>
      <c r="I119" s="4">
        <v>0</v>
      </c>
      <c r="J119" s="2"/>
      <c r="K119" s="2"/>
      <c r="L119" s="2"/>
      <c r="M119" s="2"/>
      <c r="N119" s="2"/>
      <c r="O119" s="2">
        <v>12</v>
      </c>
      <c r="P119" s="2">
        <v>1</v>
      </c>
    </row>
    <row r="120" spans="1:16" x14ac:dyDescent="0.25">
      <c r="A120" s="2"/>
      <c r="B120" s="2"/>
      <c r="C120" s="2"/>
      <c r="D120" s="3"/>
      <c r="E120" s="3" t="s">
        <v>52</v>
      </c>
      <c r="F120" s="2">
        <f>SUM(F117:F119)</f>
        <v>31</v>
      </c>
      <c r="G120" s="2">
        <f>SUM(G117:G119)</f>
        <v>10</v>
      </c>
      <c r="H120" s="2">
        <f>SUM(H117:H119)</f>
        <v>2</v>
      </c>
      <c r="I120" s="4">
        <f>SUM(H120/G120)</f>
        <v>0.2</v>
      </c>
      <c r="J120" s="2">
        <f>SUM(J117:J119)</f>
        <v>2</v>
      </c>
      <c r="K120" s="2">
        <f>SUM(H120+J120)</f>
        <v>4</v>
      </c>
      <c r="L120" s="2">
        <f>SUM(L117:L118)</f>
        <v>0</v>
      </c>
      <c r="M120" s="2">
        <f>SUM(M117:M118)</f>
        <v>0</v>
      </c>
      <c r="N120" s="2" t="e">
        <f>SUM(M120/L120)</f>
        <v>#DIV/0!</v>
      </c>
      <c r="O120" s="2">
        <f>SUM(O117:O119)</f>
        <v>84</v>
      </c>
      <c r="P120" s="2">
        <f>SUM(P117:P119)</f>
        <v>6.5</v>
      </c>
    </row>
    <row r="121" spans="1:16" x14ac:dyDescent="0.25">
      <c r="A121" s="2"/>
      <c r="B121" s="2"/>
      <c r="C121" s="2"/>
      <c r="E121" s="2"/>
      <c r="F121" s="2"/>
      <c r="G121" s="2"/>
      <c r="H121" s="4"/>
      <c r="I121" s="2"/>
      <c r="J121" s="2"/>
      <c r="K121" s="2"/>
      <c r="L121" s="2"/>
      <c r="M121" s="2"/>
      <c r="N121" s="2"/>
    </row>
    <row r="122" spans="1:16" x14ac:dyDescent="0.25">
      <c r="A122" s="2">
        <v>18</v>
      </c>
      <c r="B122" s="2"/>
      <c r="C122" s="2">
        <v>24</v>
      </c>
      <c r="D122" s="3" t="s">
        <v>69</v>
      </c>
      <c r="E122" s="3">
        <v>2014</v>
      </c>
      <c r="F122" s="2">
        <v>16</v>
      </c>
      <c r="G122" s="2">
        <v>14</v>
      </c>
      <c r="H122" s="2">
        <v>1</v>
      </c>
      <c r="I122" s="4">
        <v>7.0999999999999994E-2</v>
      </c>
      <c r="J122" s="2">
        <v>3</v>
      </c>
      <c r="K122" s="2"/>
      <c r="L122" s="2"/>
      <c r="M122" s="2"/>
      <c r="N122" s="2"/>
      <c r="O122" s="2">
        <v>9</v>
      </c>
      <c r="P122" s="2">
        <v>5</v>
      </c>
    </row>
    <row r="123" spans="1:16" x14ac:dyDescent="0.25">
      <c r="A123" s="2"/>
      <c r="B123" s="2"/>
      <c r="C123" s="2"/>
      <c r="D123" s="3"/>
      <c r="E123" s="3">
        <v>2015</v>
      </c>
      <c r="F123" s="2">
        <v>3</v>
      </c>
      <c r="G123" s="2">
        <v>2</v>
      </c>
      <c r="H123" s="2">
        <v>0</v>
      </c>
      <c r="I123" s="4">
        <v>0.222</v>
      </c>
      <c r="J123" s="2">
        <v>0</v>
      </c>
      <c r="K123" s="2"/>
      <c r="L123" s="2"/>
      <c r="M123" s="2"/>
      <c r="N123" s="2"/>
      <c r="O123" s="2">
        <v>2</v>
      </c>
      <c r="P123" s="2">
        <v>0</v>
      </c>
    </row>
    <row r="124" spans="1:16" x14ac:dyDescent="0.25">
      <c r="A124" s="2"/>
      <c r="B124" s="2"/>
      <c r="C124" s="2"/>
      <c r="D124" s="3"/>
      <c r="E124" s="3" t="s">
        <v>52</v>
      </c>
      <c r="F124" s="2">
        <f>SUM(F122:F123)</f>
        <v>19</v>
      </c>
      <c r="G124" s="2">
        <f>SUM(G122:G123)</f>
        <v>16</v>
      </c>
      <c r="H124" s="2">
        <f>SUM(H122:H123)</f>
        <v>1</v>
      </c>
      <c r="I124" s="4">
        <f>SUM(H124/G124)</f>
        <v>6.25E-2</v>
      </c>
      <c r="J124" s="2">
        <f>SUM(J122:J123)</f>
        <v>3</v>
      </c>
      <c r="K124" s="2">
        <v>4</v>
      </c>
      <c r="L124" s="2">
        <v>0</v>
      </c>
      <c r="M124" s="2">
        <v>0</v>
      </c>
      <c r="N124" s="2" t="e">
        <f>SUM(M124/L124)</f>
        <v>#DIV/0!</v>
      </c>
      <c r="O124" s="2">
        <f>SUM(O122:O123)</f>
        <v>11</v>
      </c>
      <c r="P124" s="2">
        <f>SUM(P122:P123)</f>
        <v>5</v>
      </c>
    </row>
    <row r="125" spans="1:16" x14ac:dyDescent="0.25">
      <c r="A125" s="2"/>
      <c r="B125" s="2"/>
      <c r="C125" s="2"/>
      <c r="E125" s="3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</row>
    <row r="126" spans="1:16" x14ac:dyDescent="0.25">
      <c r="A126" s="2">
        <v>19</v>
      </c>
      <c r="B126" s="2"/>
      <c r="C126">
        <v>16</v>
      </c>
      <c r="D126" s="3" t="s">
        <v>81</v>
      </c>
      <c r="E126" s="3">
        <v>2015</v>
      </c>
      <c r="F126" s="2">
        <v>15</v>
      </c>
      <c r="G126" s="2">
        <v>1</v>
      </c>
      <c r="H126" s="2">
        <v>0</v>
      </c>
      <c r="I126" s="4">
        <v>0</v>
      </c>
      <c r="J126" s="2">
        <v>0</v>
      </c>
      <c r="K126" s="2"/>
      <c r="L126" s="2"/>
      <c r="M126" s="2"/>
      <c r="N126" s="2"/>
      <c r="O126" s="2">
        <v>8</v>
      </c>
      <c r="P126" s="2">
        <v>0</v>
      </c>
    </row>
    <row r="127" spans="1:16" x14ac:dyDescent="0.25">
      <c r="A127" s="2"/>
      <c r="B127" s="2"/>
      <c r="D127" s="3"/>
      <c r="E127" s="3">
        <v>2016</v>
      </c>
      <c r="F127" s="2">
        <v>14</v>
      </c>
      <c r="G127" s="2">
        <v>6</v>
      </c>
      <c r="H127" s="2">
        <v>2</v>
      </c>
      <c r="I127" s="4">
        <v>0</v>
      </c>
      <c r="J127" s="2">
        <v>1</v>
      </c>
      <c r="K127" s="2"/>
      <c r="L127" s="2"/>
      <c r="M127" s="2"/>
      <c r="N127" s="2"/>
      <c r="O127" s="2">
        <v>10</v>
      </c>
      <c r="P127" s="2">
        <v>3</v>
      </c>
    </row>
    <row r="128" spans="1:16" x14ac:dyDescent="0.25">
      <c r="A128" s="2"/>
      <c r="B128" s="2"/>
      <c r="C128" s="2"/>
      <c r="D128" s="3"/>
      <c r="E128" s="3" t="s">
        <v>52</v>
      </c>
      <c r="F128" s="2">
        <f>SUM(F126:F127)</f>
        <v>29</v>
      </c>
      <c r="G128" s="2">
        <f>SUM(G126:G127)</f>
        <v>7</v>
      </c>
      <c r="H128" s="2">
        <f>SUM(H126:H127)</f>
        <v>2</v>
      </c>
      <c r="I128" s="4">
        <v>0</v>
      </c>
      <c r="J128" s="2">
        <f>SUM(J126:J127)</f>
        <v>1</v>
      </c>
      <c r="K128" s="2">
        <f>SUM(H128+J128)</f>
        <v>3</v>
      </c>
      <c r="L128" s="2">
        <v>0</v>
      </c>
      <c r="M128" s="2">
        <v>0</v>
      </c>
      <c r="N128" s="2" t="e">
        <f>SUM(M128/L128)</f>
        <v>#DIV/0!</v>
      </c>
      <c r="O128" s="2">
        <f>SUM(O126:O127)</f>
        <v>18</v>
      </c>
      <c r="P128" s="2">
        <f>SUM(P126:P127)</f>
        <v>3</v>
      </c>
    </row>
    <row r="129" spans="1:16" x14ac:dyDescent="0.25">
      <c r="A129" s="2"/>
      <c r="B129" s="2"/>
      <c r="C129" s="2"/>
      <c r="D129" s="3"/>
      <c r="E129" s="3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</row>
    <row r="130" spans="1:16" x14ac:dyDescent="0.25">
      <c r="A130" s="2">
        <v>20</v>
      </c>
      <c r="B130" s="2"/>
      <c r="C130" s="2">
        <v>10</v>
      </c>
      <c r="D130" s="3" t="s">
        <v>96</v>
      </c>
      <c r="E130" s="3">
        <v>2016</v>
      </c>
      <c r="F130" s="2">
        <v>13</v>
      </c>
      <c r="G130" s="2">
        <v>7</v>
      </c>
      <c r="H130" s="2">
        <v>1</v>
      </c>
      <c r="I130" s="4">
        <v>0.14299999999999999</v>
      </c>
      <c r="J130" s="2">
        <v>1</v>
      </c>
      <c r="K130" s="2"/>
      <c r="L130" s="2"/>
      <c r="M130" s="2"/>
      <c r="N130" s="2"/>
      <c r="O130" s="2">
        <v>3</v>
      </c>
      <c r="P130" s="2">
        <v>2</v>
      </c>
    </row>
    <row r="131" spans="1:16" x14ac:dyDescent="0.25">
      <c r="A131" s="2"/>
      <c r="B131" s="2"/>
      <c r="C131" s="2"/>
      <c r="D131" s="3"/>
      <c r="E131" s="3" t="s">
        <v>52</v>
      </c>
      <c r="F131" s="2">
        <v>13</v>
      </c>
      <c r="G131" s="2">
        <v>7</v>
      </c>
      <c r="H131" s="2">
        <v>1</v>
      </c>
      <c r="I131" s="4">
        <v>0.14299999999999999</v>
      </c>
      <c r="J131" s="2">
        <v>1</v>
      </c>
      <c r="K131" s="2">
        <f>SUM(H131+J131)</f>
        <v>2</v>
      </c>
      <c r="L131" s="2">
        <f>SUM(L147:L150)</f>
        <v>0</v>
      </c>
      <c r="M131" s="2">
        <f>SUM(M147:M150)</f>
        <v>0</v>
      </c>
      <c r="N131" s="2" t="e">
        <f>SUM(M131/L131)</f>
        <v>#DIV/0!</v>
      </c>
      <c r="O131" s="2">
        <v>3</v>
      </c>
      <c r="P131" s="2">
        <v>2</v>
      </c>
    </row>
    <row r="132" spans="1:16" x14ac:dyDescent="0.25">
      <c r="A132" s="2"/>
      <c r="B132" s="2"/>
      <c r="C132" s="2"/>
      <c r="E132" s="3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</row>
    <row r="133" spans="1:16" x14ac:dyDescent="0.25">
      <c r="A133" s="2">
        <v>20</v>
      </c>
      <c r="B133" s="2"/>
      <c r="C133" s="2">
        <v>32</v>
      </c>
      <c r="D133" s="3" t="s">
        <v>85</v>
      </c>
      <c r="E133" s="3">
        <v>2015</v>
      </c>
      <c r="F133" s="2">
        <v>4</v>
      </c>
      <c r="G133" s="2">
        <v>2</v>
      </c>
      <c r="H133" s="2">
        <v>2</v>
      </c>
      <c r="I133" s="4">
        <v>1</v>
      </c>
      <c r="J133" s="2"/>
      <c r="K133" s="2"/>
      <c r="L133" s="2"/>
      <c r="M133" s="2"/>
      <c r="N133" s="2"/>
      <c r="O133" s="2">
        <v>8</v>
      </c>
      <c r="P133" s="2">
        <v>1</v>
      </c>
    </row>
    <row r="134" spans="1:16" x14ac:dyDescent="0.25">
      <c r="A134" s="2"/>
      <c r="B134" s="2"/>
      <c r="C134" s="2"/>
      <c r="D134" s="3"/>
      <c r="E134" s="3" t="s">
        <v>52</v>
      </c>
      <c r="F134" s="2">
        <f>SUM(F133)</f>
        <v>4</v>
      </c>
      <c r="G134" s="2">
        <f>SUM(G247:G248)</f>
        <v>3</v>
      </c>
      <c r="H134" s="2">
        <f>SUM(H133)</f>
        <v>2</v>
      </c>
      <c r="I134" s="4">
        <v>1</v>
      </c>
      <c r="J134" s="2">
        <f>SUM(J247:J248)</f>
        <v>0</v>
      </c>
      <c r="K134" s="2">
        <f>SUM(H134+J134)</f>
        <v>2</v>
      </c>
      <c r="L134" s="2">
        <f>SUM(L247:L248)</f>
        <v>0</v>
      </c>
      <c r="M134" s="2">
        <f>SUM(M247:M248)</f>
        <v>0</v>
      </c>
      <c r="N134" s="2" t="e">
        <f>SUM(M134/L134)</f>
        <v>#DIV/0!</v>
      </c>
      <c r="O134" s="2">
        <f>SUM(O133)</f>
        <v>8</v>
      </c>
      <c r="P134" s="2">
        <f>SUM(P133)</f>
        <v>1</v>
      </c>
    </row>
    <row r="135" spans="1:16" x14ac:dyDescent="0.25">
      <c r="A135" s="2"/>
      <c r="B135" s="2"/>
      <c r="C135" s="2"/>
      <c r="D135" s="3"/>
      <c r="E135" s="3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</row>
    <row r="136" spans="1:16" x14ac:dyDescent="0.25">
      <c r="A136" s="2">
        <v>20</v>
      </c>
      <c r="B136" s="2"/>
      <c r="C136" s="2">
        <v>35</v>
      </c>
      <c r="D136" s="3" t="s">
        <v>43</v>
      </c>
      <c r="E136" s="3">
        <v>2012</v>
      </c>
      <c r="F136" s="2">
        <v>15</v>
      </c>
      <c r="G136" s="2">
        <v>6</v>
      </c>
      <c r="H136" s="2"/>
      <c r="I136" s="4">
        <v>0</v>
      </c>
      <c r="J136" s="2"/>
      <c r="K136" s="2"/>
      <c r="L136" s="2"/>
      <c r="M136" s="2"/>
      <c r="N136" s="2"/>
      <c r="O136" s="2">
        <v>14</v>
      </c>
      <c r="P136" s="2"/>
    </row>
    <row r="137" spans="1:16" x14ac:dyDescent="0.25">
      <c r="A137" s="2"/>
      <c r="B137" s="2"/>
      <c r="C137" s="2"/>
      <c r="D137" s="3"/>
      <c r="E137" s="3">
        <v>2013</v>
      </c>
      <c r="F137" s="2">
        <v>17</v>
      </c>
      <c r="G137" s="2"/>
      <c r="H137" s="2"/>
      <c r="I137" s="2"/>
      <c r="J137" s="2"/>
      <c r="K137" s="2"/>
      <c r="L137" s="2"/>
      <c r="M137" s="2"/>
      <c r="N137" s="2"/>
      <c r="O137" s="2">
        <v>10</v>
      </c>
      <c r="P137" s="2">
        <v>2.5</v>
      </c>
    </row>
    <row r="138" spans="1:16" x14ac:dyDescent="0.25">
      <c r="A138" s="2"/>
      <c r="B138" s="2"/>
      <c r="C138" s="2"/>
      <c r="D138" s="3"/>
      <c r="E138" s="3">
        <v>2014</v>
      </c>
      <c r="F138" s="2">
        <v>16</v>
      </c>
      <c r="G138" s="2">
        <v>1</v>
      </c>
      <c r="H138" s="2"/>
      <c r="I138" s="2">
        <v>0</v>
      </c>
      <c r="J138" s="2">
        <v>1</v>
      </c>
      <c r="K138" s="2"/>
      <c r="L138" s="2"/>
      <c r="M138" s="2"/>
      <c r="N138" s="2"/>
      <c r="O138" s="2">
        <v>20</v>
      </c>
      <c r="P138" s="2">
        <v>2</v>
      </c>
    </row>
    <row r="139" spans="1:16" x14ac:dyDescent="0.25">
      <c r="A139" s="2"/>
      <c r="B139" s="2"/>
      <c r="C139" s="2"/>
      <c r="D139" s="3"/>
      <c r="E139" s="3">
        <v>2015</v>
      </c>
      <c r="F139" s="2">
        <v>15</v>
      </c>
      <c r="G139" s="2">
        <v>3</v>
      </c>
      <c r="H139" s="2">
        <v>1</v>
      </c>
      <c r="I139" s="4">
        <v>0.33300000000000002</v>
      </c>
      <c r="J139" s="2">
        <v>0</v>
      </c>
      <c r="K139" s="2"/>
      <c r="L139" s="2"/>
      <c r="M139" s="2"/>
      <c r="N139" s="2"/>
      <c r="O139" s="2">
        <v>28</v>
      </c>
      <c r="P139" s="2">
        <v>3</v>
      </c>
    </row>
    <row r="140" spans="1:16" x14ac:dyDescent="0.25">
      <c r="A140" s="2"/>
      <c r="B140" s="2"/>
      <c r="C140" s="2"/>
      <c r="D140" s="3"/>
      <c r="E140" s="3" t="s">
        <v>52</v>
      </c>
      <c r="F140" s="2">
        <f>SUM(F136:F139)</f>
        <v>63</v>
      </c>
      <c r="G140" s="2">
        <f>SUM(G136:G139)</f>
        <v>10</v>
      </c>
      <c r="H140" s="2">
        <f>SUM(H139)</f>
        <v>1</v>
      </c>
      <c r="I140" s="4">
        <f>SUM(H140/G140)</f>
        <v>0.1</v>
      </c>
      <c r="J140" s="2">
        <f>SUM(J138:J139)</f>
        <v>1</v>
      </c>
      <c r="K140" s="2">
        <f>SUM(H140+J140)</f>
        <v>2</v>
      </c>
      <c r="L140" s="2">
        <f>SUM(L136:L137)</f>
        <v>0</v>
      </c>
      <c r="M140" s="2">
        <f>SUM(M136:M137)</f>
        <v>0</v>
      </c>
      <c r="N140" s="2" t="e">
        <f>SUM(M140/L140)</f>
        <v>#DIV/0!</v>
      </c>
      <c r="O140" s="2">
        <f>SUM(O136:O139)</f>
        <v>72</v>
      </c>
      <c r="P140" s="2">
        <f>SUM(P137:P139)</f>
        <v>7.5</v>
      </c>
    </row>
    <row r="141" spans="1:16" x14ac:dyDescent="0.25">
      <c r="A141" s="2"/>
      <c r="B141" s="2"/>
      <c r="C141" s="2"/>
      <c r="D141" s="3"/>
      <c r="E141" s="3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</row>
    <row r="142" spans="1:16" x14ac:dyDescent="0.25">
      <c r="A142" s="2">
        <v>20</v>
      </c>
      <c r="B142" s="2"/>
      <c r="C142" s="2">
        <v>28</v>
      </c>
      <c r="D142" s="3" t="s">
        <v>44</v>
      </c>
      <c r="E142" s="3">
        <v>2013</v>
      </c>
      <c r="F142" s="2">
        <v>12</v>
      </c>
      <c r="G142" s="2">
        <v>2</v>
      </c>
      <c r="H142" s="2">
        <v>2</v>
      </c>
      <c r="I142" s="4">
        <v>1</v>
      </c>
      <c r="J142" s="2"/>
      <c r="K142" s="2"/>
      <c r="L142" s="2"/>
      <c r="M142" s="2"/>
      <c r="N142" s="2"/>
      <c r="O142" s="2">
        <v>6</v>
      </c>
      <c r="P142" s="2">
        <v>1</v>
      </c>
    </row>
    <row r="143" spans="1:16" x14ac:dyDescent="0.25">
      <c r="A143" s="2"/>
      <c r="B143" s="2"/>
      <c r="C143" s="2"/>
      <c r="D143" s="3"/>
      <c r="E143" s="3">
        <v>2014</v>
      </c>
      <c r="F143" s="2">
        <v>11</v>
      </c>
      <c r="G143" s="2">
        <v>6</v>
      </c>
      <c r="H143" s="2"/>
      <c r="I143" s="4"/>
      <c r="J143" s="2"/>
      <c r="K143" s="2"/>
      <c r="L143" s="2"/>
      <c r="M143" s="2"/>
      <c r="N143" s="2"/>
      <c r="O143" s="2">
        <v>12</v>
      </c>
      <c r="P143" s="2">
        <v>2.5</v>
      </c>
    </row>
    <row r="144" spans="1:16" x14ac:dyDescent="0.25">
      <c r="A144" s="2"/>
      <c r="B144" s="2"/>
      <c r="C144" s="2"/>
      <c r="D144" s="3"/>
      <c r="E144" s="3" t="s">
        <v>52</v>
      </c>
      <c r="F144" s="2">
        <f>SUM(F142:F143)</f>
        <v>23</v>
      </c>
      <c r="G144" s="2">
        <f>SUM(G142:G143)</f>
        <v>8</v>
      </c>
      <c r="H144" s="2">
        <f>SUM(H142:H143)</f>
        <v>2</v>
      </c>
      <c r="I144" s="4">
        <f>SUM(H144/G144)</f>
        <v>0.25</v>
      </c>
      <c r="J144" s="2">
        <f>SUM(J142:J143)</f>
        <v>0</v>
      </c>
      <c r="K144" s="2">
        <f>SUM(H144+J144)</f>
        <v>2</v>
      </c>
      <c r="L144" s="2">
        <f>SUM(L106:L142)</f>
        <v>0</v>
      </c>
      <c r="M144" s="2">
        <f>SUM(M106:M142)</f>
        <v>0</v>
      </c>
      <c r="N144" s="2" t="e">
        <f>SUM(M144/L144)</f>
        <v>#DIV/0!</v>
      </c>
      <c r="O144" s="2">
        <f>SUM(O142:O143)</f>
        <v>18</v>
      </c>
      <c r="P144" s="2">
        <f>SUM(P142:P143)</f>
        <v>3.5</v>
      </c>
    </row>
    <row r="145" spans="1:16" x14ac:dyDescent="0.25">
      <c r="A145" s="2"/>
      <c r="B145" s="2"/>
      <c r="C145" s="2"/>
      <c r="E145" s="3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</row>
    <row r="146" spans="1:16" x14ac:dyDescent="0.25">
      <c r="A146" s="2">
        <v>20</v>
      </c>
      <c r="B146" s="2"/>
      <c r="C146" s="2">
        <v>17</v>
      </c>
      <c r="D146" s="3" t="s">
        <v>10</v>
      </c>
      <c r="E146" s="3">
        <v>2012</v>
      </c>
      <c r="F146" s="2">
        <v>14</v>
      </c>
      <c r="G146" s="2">
        <v>3</v>
      </c>
      <c r="H146" s="2">
        <v>1</v>
      </c>
      <c r="I146" s="4">
        <v>0.33300000000000002</v>
      </c>
      <c r="J146" s="2"/>
      <c r="K146" s="2"/>
      <c r="L146" s="2"/>
      <c r="M146" s="2"/>
      <c r="N146" s="2"/>
      <c r="O146" s="2">
        <v>11</v>
      </c>
      <c r="P146" s="2"/>
    </row>
    <row r="147" spans="1:16" x14ac:dyDescent="0.25">
      <c r="A147" s="2"/>
      <c r="B147" s="2"/>
      <c r="C147" s="2"/>
      <c r="D147" s="3"/>
      <c r="E147" s="3">
        <v>2013</v>
      </c>
      <c r="F147" s="2">
        <v>12</v>
      </c>
      <c r="G147" s="2">
        <v>2</v>
      </c>
      <c r="H147" s="2"/>
      <c r="I147" s="4">
        <v>0</v>
      </c>
      <c r="J147" s="2"/>
      <c r="K147" s="2"/>
      <c r="L147" s="2"/>
      <c r="M147" s="2"/>
      <c r="N147" s="2"/>
      <c r="O147" s="2">
        <v>7</v>
      </c>
      <c r="P147" s="2">
        <v>9</v>
      </c>
    </row>
    <row r="148" spans="1:16" x14ac:dyDescent="0.25">
      <c r="A148" s="2"/>
      <c r="B148" s="2"/>
      <c r="C148" s="2"/>
      <c r="D148" s="3"/>
      <c r="E148" s="3">
        <v>2014</v>
      </c>
      <c r="F148" s="2">
        <v>12</v>
      </c>
      <c r="G148" s="2">
        <v>4</v>
      </c>
      <c r="H148" s="2"/>
      <c r="I148" s="4">
        <v>0</v>
      </c>
      <c r="J148" s="2">
        <v>1</v>
      </c>
      <c r="K148" s="2"/>
      <c r="L148" s="2"/>
      <c r="M148" s="2"/>
      <c r="N148" s="2"/>
      <c r="O148" s="2">
        <v>31</v>
      </c>
      <c r="P148" s="2">
        <v>1.5</v>
      </c>
    </row>
    <row r="149" spans="1:16" x14ac:dyDescent="0.25">
      <c r="A149" s="2"/>
      <c r="B149" s="2"/>
      <c r="C149" s="2"/>
      <c r="D149" s="3"/>
      <c r="E149" s="3" t="s">
        <v>52</v>
      </c>
      <c r="F149" s="2">
        <f>SUM(F146:F148)</f>
        <v>38</v>
      </c>
      <c r="G149" s="2">
        <f>SUM(G146:G148)</f>
        <v>9</v>
      </c>
      <c r="H149" s="2">
        <f>SUM(H146:H147)</f>
        <v>1</v>
      </c>
      <c r="I149" s="4">
        <f>SUM(H149/G149)</f>
        <v>0.1111111111111111</v>
      </c>
      <c r="J149" s="2">
        <f>SUM(J146:J148)</f>
        <v>1</v>
      </c>
      <c r="K149" s="2">
        <f>SUM(H149+J149)</f>
        <v>2</v>
      </c>
      <c r="L149" s="2">
        <f>SUM(L146:L147)</f>
        <v>0</v>
      </c>
      <c r="M149" s="2">
        <f>SUM(M146:M147)</f>
        <v>0</v>
      </c>
      <c r="N149" s="2" t="e">
        <f>SUM(M149/L149)</f>
        <v>#DIV/0!</v>
      </c>
      <c r="O149" s="2">
        <f>SUM(O146:O148)</f>
        <v>49</v>
      </c>
      <c r="P149" s="2">
        <f>SUM(P146:P148)</f>
        <v>10.5</v>
      </c>
    </row>
    <row r="150" spans="1:16" x14ac:dyDescent="0.25">
      <c r="A150" s="2"/>
      <c r="B150" s="2"/>
      <c r="C150" s="2"/>
      <c r="E150" s="3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</row>
    <row r="151" spans="1:16" x14ac:dyDescent="0.25">
      <c r="A151" s="2">
        <v>21</v>
      </c>
      <c r="B151" s="2"/>
      <c r="C151" s="2">
        <v>11</v>
      </c>
      <c r="D151" s="3" t="s">
        <v>82</v>
      </c>
      <c r="E151" s="3">
        <v>2015</v>
      </c>
      <c r="F151" s="2">
        <v>11</v>
      </c>
      <c r="G151" s="2">
        <v>0</v>
      </c>
      <c r="H151" s="2">
        <v>0</v>
      </c>
      <c r="I151" s="4">
        <v>0</v>
      </c>
      <c r="J151" s="2">
        <v>0</v>
      </c>
      <c r="K151" s="2"/>
      <c r="L151" s="2"/>
      <c r="M151" s="2"/>
      <c r="N151" s="2"/>
      <c r="O151" s="2">
        <v>26</v>
      </c>
      <c r="P151" s="2">
        <v>0</v>
      </c>
    </row>
    <row r="152" spans="1:16" x14ac:dyDescent="0.25">
      <c r="A152" s="2"/>
      <c r="B152" s="2"/>
      <c r="C152" s="2"/>
      <c r="D152" s="3"/>
      <c r="E152" s="3">
        <v>2016</v>
      </c>
      <c r="F152" s="2">
        <v>13</v>
      </c>
      <c r="G152" s="2">
        <v>4</v>
      </c>
      <c r="H152" s="2">
        <v>1</v>
      </c>
      <c r="I152" s="4">
        <v>0.25</v>
      </c>
      <c r="J152" s="2">
        <v>0</v>
      </c>
      <c r="K152" s="2"/>
      <c r="L152" s="2"/>
      <c r="M152" s="2"/>
      <c r="N152" s="2"/>
      <c r="O152" s="2">
        <v>30</v>
      </c>
      <c r="P152" s="2">
        <v>3</v>
      </c>
    </row>
    <row r="153" spans="1:16" x14ac:dyDescent="0.25">
      <c r="A153" s="2"/>
      <c r="B153" s="2"/>
      <c r="C153" s="2"/>
      <c r="D153" s="3"/>
      <c r="E153" s="3" t="s">
        <v>52</v>
      </c>
      <c r="F153" s="2">
        <f>SUM(F151:F152)</f>
        <v>24</v>
      </c>
      <c r="G153" s="2">
        <f>SUM(G151:G152)</f>
        <v>4</v>
      </c>
      <c r="H153" s="2">
        <f>SUM(H151:H152)</f>
        <v>1</v>
      </c>
      <c r="I153" s="4">
        <v>1</v>
      </c>
      <c r="J153" s="2">
        <f>SUM(J151:J152)</f>
        <v>0</v>
      </c>
      <c r="K153" s="2">
        <f>SUM(H153+J153)</f>
        <v>1</v>
      </c>
      <c r="L153" s="2">
        <v>0</v>
      </c>
      <c r="M153" s="2">
        <v>0</v>
      </c>
      <c r="N153" s="2" t="e">
        <f>SUM(M153/L153)</f>
        <v>#DIV/0!</v>
      </c>
      <c r="O153" s="2">
        <f>SUM(O151:O152)</f>
        <v>56</v>
      </c>
      <c r="P153" s="2">
        <f>SUM(P151:P152)</f>
        <v>3</v>
      </c>
    </row>
    <row r="154" spans="1:16" x14ac:dyDescent="0.25">
      <c r="A154" s="2"/>
      <c r="B154" s="2"/>
      <c r="C154" s="2"/>
      <c r="D154" s="3"/>
      <c r="E154" s="3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</row>
    <row r="155" spans="1:16" x14ac:dyDescent="0.25">
      <c r="A155" s="2">
        <v>21</v>
      </c>
      <c r="B155" s="2"/>
      <c r="C155" s="2">
        <v>95</v>
      </c>
      <c r="D155" s="3" t="s">
        <v>95</v>
      </c>
      <c r="E155" s="3">
        <v>2016</v>
      </c>
      <c r="F155" s="2">
        <v>7</v>
      </c>
      <c r="G155" s="2">
        <v>2</v>
      </c>
      <c r="H155" s="2">
        <v>1</v>
      </c>
      <c r="I155" s="4">
        <v>0.5</v>
      </c>
      <c r="J155" s="2">
        <v>0</v>
      </c>
      <c r="K155" s="2"/>
      <c r="L155" s="2"/>
      <c r="M155" s="2"/>
      <c r="N155" s="2"/>
      <c r="O155" s="2">
        <v>6</v>
      </c>
      <c r="P155" s="2">
        <v>0</v>
      </c>
    </row>
    <row r="156" spans="1:16" x14ac:dyDescent="0.25">
      <c r="A156" s="2"/>
      <c r="B156" s="2"/>
      <c r="C156" s="2"/>
      <c r="D156" s="3"/>
      <c r="E156" s="3" t="s">
        <v>52</v>
      </c>
      <c r="F156" s="2">
        <v>7</v>
      </c>
      <c r="G156" s="2">
        <v>2</v>
      </c>
      <c r="H156" s="2">
        <v>1</v>
      </c>
      <c r="I156" s="4">
        <f>SUM(H156/G156)</f>
        <v>0.5</v>
      </c>
      <c r="J156" s="2">
        <f>SUM(J150:J155)</f>
        <v>0</v>
      </c>
      <c r="K156" s="2">
        <f>SUM(H156+J156)</f>
        <v>1</v>
      </c>
      <c r="L156" s="2">
        <f>SUM(L150:L155)</f>
        <v>0</v>
      </c>
      <c r="M156" s="2">
        <f>SUM(M150:M155)</f>
        <v>0</v>
      </c>
      <c r="N156" s="2" t="e">
        <f>SUM(M156/L156)</f>
        <v>#DIV/0!</v>
      </c>
      <c r="O156" s="2">
        <v>6</v>
      </c>
      <c r="P156" s="2">
        <v>0</v>
      </c>
    </row>
    <row r="157" spans="1:16" x14ac:dyDescent="0.25">
      <c r="A157" s="2"/>
      <c r="B157" s="2"/>
      <c r="C157" s="2"/>
      <c r="E157" s="3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</row>
    <row r="158" spans="1:16" x14ac:dyDescent="0.25">
      <c r="A158" s="2">
        <v>21</v>
      </c>
      <c r="B158" s="2"/>
      <c r="C158" s="2">
        <v>42</v>
      </c>
      <c r="D158" s="3" t="s">
        <v>88</v>
      </c>
      <c r="E158" s="3">
        <v>2016</v>
      </c>
      <c r="F158" s="2">
        <v>1</v>
      </c>
      <c r="G158" s="2">
        <v>1</v>
      </c>
      <c r="H158" s="2">
        <v>1</v>
      </c>
      <c r="I158" s="4">
        <v>1</v>
      </c>
      <c r="J158" s="2">
        <v>0</v>
      </c>
      <c r="K158" s="2"/>
      <c r="L158" s="2"/>
      <c r="M158" s="2"/>
      <c r="N158" s="2"/>
      <c r="O158" s="2">
        <v>2</v>
      </c>
      <c r="P158" s="2">
        <v>0</v>
      </c>
    </row>
    <row r="159" spans="1:16" x14ac:dyDescent="0.25">
      <c r="A159" s="2"/>
      <c r="B159" s="2"/>
      <c r="C159" s="2"/>
      <c r="D159" s="3"/>
      <c r="E159" s="3" t="s">
        <v>52</v>
      </c>
      <c r="F159" s="2">
        <f>SUM(F157:F158)</f>
        <v>1</v>
      </c>
      <c r="G159" s="2">
        <f>SUM(G157:G158)</f>
        <v>1</v>
      </c>
      <c r="H159" s="2">
        <f>SUM(H157:H158)</f>
        <v>1</v>
      </c>
      <c r="I159" s="4">
        <f>SUM(H159/G159)</f>
        <v>1</v>
      </c>
      <c r="J159" s="2">
        <f>SUM(J157:J158)</f>
        <v>0</v>
      </c>
      <c r="K159" s="2">
        <f>SUM(H159+J159)</f>
        <v>1</v>
      </c>
      <c r="L159" s="2">
        <f>SUM(L157:L158)</f>
        <v>0</v>
      </c>
      <c r="M159" s="2">
        <f>SUM(M157:M158)</f>
        <v>0</v>
      </c>
      <c r="N159" s="2" t="e">
        <f>SUM(M159/L159)</f>
        <v>#DIV/0!</v>
      </c>
      <c r="O159" s="2">
        <f>SUM(O157:O158)</f>
        <v>2</v>
      </c>
      <c r="P159" s="2">
        <f>SUM(P157:P158)</f>
        <v>0</v>
      </c>
    </row>
    <row r="160" spans="1:16" x14ac:dyDescent="0.25">
      <c r="A160" s="2"/>
      <c r="B160" s="2"/>
      <c r="C160" s="2"/>
      <c r="E160" s="3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</row>
    <row r="161" spans="1:16" x14ac:dyDescent="0.25">
      <c r="A161" s="2">
        <v>21</v>
      </c>
      <c r="B161" s="2"/>
      <c r="C161" s="2">
        <v>25</v>
      </c>
      <c r="D161" s="3" t="s">
        <v>24</v>
      </c>
      <c r="E161" s="3">
        <v>2012</v>
      </c>
      <c r="F161" s="2">
        <v>17</v>
      </c>
      <c r="G161" s="2">
        <v>1</v>
      </c>
      <c r="H161" s="2">
        <v>1</v>
      </c>
      <c r="I161" s="4">
        <v>1</v>
      </c>
      <c r="J161" s="2"/>
      <c r="K161" s="2"/>
      <c r="L161" s="2"/>
      <c r="M161" s="2"/>
      <c r="N161" s="2"/>
      <c r="O161" s="2">
        <v>4</v>
      </c>
      <c r="P161" s="2"/>
    </row>
    <row r="162" spans="1:16" x14ac:dyDescent="0.25">
      <c r="A162" s="2"/>
      <c r="B162" s="2"/>
      <c r="C162" s="2"/>
      <c r="D162" s="3"/>
      <c r="E162" s="3">
        <v>2013</v>
      </c>
      <c r="F162" s="2">
        <v>8</v>
      </c>
      <c r="G162" s="2">
        <v>1</v>
      </c>
      <c r="H162" s="2"/>
      <c r="I162" s="4">
        <v>0</v>
      </c>
      <c r="J162" s="2"/>
      <c r="K162" s="2"/>
      <c r="L162" s="2"/>
      <c r="M162" s="2"/>
      <c r="N162" s="2"/>
      <c r="O162" s="2">
        <v>7</v>
      </c>
      <c r="P162" s="2"/>
    </row>
    <row r="163" spans="1:16" x14ac:dyDescent="0.25">
      <c r="A163" s="2"/>
      <c r="B163" s="2"/>
      <c r="C163" s="2"/>
      <c r="D163" s="3"/>
      <c r="E163" s="3">
        <v>2014</v>
      </c>
      <c r="F163" s="2">
        <v>17</v>
      </c>
      <c r="G163" s="2">
        <v>2</v>
      </c>
      <c r="H163" s="2"/>
      <c r="I163" s="4">
        <v>0</v>
      </c>
      <c r="J163" s="2"/>
      <c r="K163" s="2"/>
      <c r="L163" s="2"/>
      <c r="M163" s="2"/>
      <c r="N163" s="2"/>
      <c r="O163" s="2">
        <v>27</v>
      </c>
      <c r="P163" s="2">
        <v>1</v>
      </c>
    </row>
    <row r="164" spans="1:16" x14ac:dyDescent="0.25">
      <c r="A164" s="2"/>
      <c r="B164" s="2"/>
      <c r="C164" s="2"/>
      <c r="D164" s="3"/>
      <c r="E164" s="3" t="s">
        <v>52</v>
      </c>
      <c r="F164" s="2">
        <f>SUM(F161:F163)</f>
        <v>42</v>
      </c>
      <c r="G164" s="2">
        <f>SUM(G161:G163)</f>
        <v>4</v>
      </c>
      <c r="H164" s="2">
        <f>SUM(H161:H162)</f>
        <v>1</v>
      </c>
      <c r="I164" s="4">
        <f>SUM(H164/G164)</f>
        <v>0.25</v>
      </c>
      <c r="J164" s="2">
        <f>SUM(J161:J162)</f>
        <v>0</v>
      </c>
      <c r="K164" s="2">
        <f>SUM(H164+J164)</f>
        <v>1</v>
      </c>
      <c r="L164" s="2">
        <f>SUM(L161:L162)</f>
        <v>0</v>
      </c>
      <c r="M164" s="2">
        <f>SUM(M161:M162)</f>
        <v>0</v>
      </c>
      <c r="N164" s="2" t="e">
        <f>SUM(M164/L164)</f>
        <v>#DIV/0!</v>
      </c>
      <c r="O164" s="2">
        <f>SUM(O161:O163)</f>
        <v>38</v>
      </c>
      <c r="P164" s="2">
        <f>SUM(P161:P163)</f>
        <v>1</v>
      </c>
    </row>
    <row r="165" spans="1:16" x14ac:dyDescent="0.25">
      <c r="A165" s="2"/>
      <c r="B165" s="2"/>
      <c r="C165" s="2"/>
      <c r="E165" s="3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</row>
    <row r="166" spans="1:16" x14ac:dyDescent="0.25">
      <c r="A166" s="2">
        <v>21</v>
      </c>
      <c r="B166" s="2"/>
      <c r="C166" s="2">
        <v>14</v>
      </c>
      <c r="D166" s="3" t="s">
        <v>45</v>
      </c>
      <c r="E166" s="3">
        <v>2012</v>
      </c>
      <c r="F166" s="2">
        <v>16</v>
      </c>
      <c r="G166" s="2">
        <v>1</v>
      </c>
      <c r="H166" s="2">
        <v>1</v>
      </c>
      <c r="I166" s="4">
        <v>1</v>
      </c>
      <c r="J166" s="2"/>
      <c r="K166" s="2"/>
      <c r="L166" s="2"/>
      <c r="M166" s="2"/>
      <c r="N166" s="2"/>
      <c r="O166" s="2">
        <v>8</v>
      </c>
      <c r="P166" s="2">
        <v>2</v>
      </c>
    </row>
    <row r="167" spans="1:16" x14ac:dyDescent="0.25">
      <c r="A167" s="2"/>
      <c r="B167" s="2"/>
      <c r="C167" s="2"/>
      <c r="D167" s="3"/>
      <c r="E167" s="3">
        <v>2013</v>
      </c>
      <c r="F167" s="2">
        <v>8</v>
      </c>
      <c r="G167" s="2"/>
      <c r="H167" s="2"/>
      <c r="I167" s="2"/>
      <c r="J167" s="2"/>
      <c r="K167" s="2"/>
      <c r="L167" s="2"/>
      <c r="M167" s="2"/>
      <c r="N167" s="2"/>
      <c r="O167" s="2">
        <v>7</v>
      </c>
      <c r="P167" s="2">
        <v>2</v>
      </c>
    </row>
    <row r="168" spans="1:16" x14ac:dyDescent="0.25">
      <c r="A168" s="2"/>
      <c r="B168" s="2"/>
      <c r="C168" s="2"/>
      <c r="D168" s="3"/>
      <c r="E168" s="3" t="s">
        <v>52</v>
      </c>
      <c r="F168" s="2">
        <f>SUM(F166:F167)</f>
        <v>24</v>
      </c>
      <c r="G168" s="2">
        <f>SUM(G166:G167)</f>
        <v>1</v>
      </c>
      <c r="H168" s="2">
        <f>SUM(H166:H167)</f>
        <v>1</v>
      </c>
      <c r="I168" s="4">
        <f>SUM(H168/G168)</f>
        <v>1</v>
      </c>
      <c r="J168" s="2">
        <f>SUM(J166:J167)</f>
        <v>0</v>
      </c>
      <c r="K168" s="2">
        <f>SUM(H168+J168)</f>
        <v>1</v>
      </c>
      <c r="L168" s="2">
        <f>SUM(L166:L167)</f>
        <v>0</v>
      </c>
      <c r="M168" s="2">
        <f>SUM(M166:M167)</f>
        <v>0</v>
      </c>
      <c r="N168" s="2" t="e">
        <f>SUM(M168/L168)</f>
        <v>#DIV/0!</v>
      </c>
      <c r="O168" s="2">
        <f>SUM(O166:O167)</f>
        <v>15</v>
      </c>
      <c r="P168" s="2">
        <f>SUM(P166:P167)</f>
        <v>4</v>
      </c>
    </row>
    <row r="169" spans="1:16" x14ac:dyDescent="0.25">
      <c r="A169" s="2"/>
      <c r="B169" s="2"/>
      <c r="C169" s="2"/>
      <c r="E169" s="3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</row>
    <row r="170" spans="1:16" x14ac:dyDescent="0.25">
      <c r="A170" s="2">
        <v>21</v>
      </c>
      <c r="B170" s="2"/>
      <c r="C170" s="2">
        <v>99</v>
      </c>
      <c r="D170" s="3" t="s">
        <v>47</v>
      </c>
      <c r="E170" s="3">
        <v>2012</v>
      </c>
      <c r="F170" s="2">
        <v>12</v>
      </c>
      <c r="G170" s="2"/>
      <c r="H170" s="2"/>
      <c r="I170" s="2"/>
      <c r="J170" s="2"/>
      <c r="K170" s="2"/>
      <c r="L170" s="2"/>
      <c r="M170" s="2"/>
      <c r="N170" s="2"/>
      <c r="O170" s="2">
        <v>15</v>
      </c>
      <c r="P170" s="2">
        <v>1</v>
      </c>
    </row>
    <row r="171" spans="1:16" x14ac:dyDescent="0.25">
      <c r="A171" s="2"/>
      <c r="B171" s="2"/>
      <c r="C171" s="2"/>
      <c r="D171" s="3"/>
      <c r="E171" s="3">
        <v>2013</v>
      </c>
      <c r="F171" s="2">
        <v>8</v>
      </c>
      <c r="G171" s="2">
        <v>5</v>
      </c>
      <c r="H171" s="2">
        <v>1</v>
      </c>
      <c r="I171" s="4">
        <v>0.2</v>
      </c>
      <c r="J171" s="2"/>
      <c r="K171" s="2"/>
      <c r="L171" s="2"/>
      <c r="M171" s="2"/>
      <c r="N171" s="2"/>
      <c r="O171" s="2">
        <v>5</v>
      </c>
      <c r="P171" s="2"/>
    </row>
    <row r="172" spans="1:16" x14ac:dyDescent="0.25">
      <c r="A172" s="2"/>
      <c r="B172" s="2"/>
      <c r="C172" s="2"/>
      <c r="D172" s="3"/>
      <c r="E172" s="3" t="s">
        <v>52</v>
      </c>
      <c r="F172" s="2">
        <f>SUM(F170:F171)</f>
        <v>20</v>
      </c>
      <c r="G172" s="2">
        <f>SUM(G170:G171)</f>
        <v>5</v>
      </c>
      <c r="H172" s="2">
        <f>SUM(H170:H171)</f>
        <v>1</v>
      </c>
      <c r="I172" s="4">
        <f>SUM(H172/G172)</f>
        <v>0.2</v>
      </c>
      <c r="J172" s="2">
        <f>SUM(J170:J171)</f>
        <v>0</v>
      </c>
      <c r="K172" s="2">
        <f>SUM(H172+J172)</f>
        <v>1</v>
      </c>
      <c r="L172" s="2">
        <f>SUM(L170:L171)</f>
        <v>0</v>
      </c>
      <c r="M172" s="2">
        <f>SUM(M170:M171)</f>
        <v>0</v>
      </c>
      <c r="N172" s="2" t="e">
        <f>SUM(M172/L172)</f>
        <v>#DIV/0!</v>
      </c>
      <c r="O172" s="2">
        <f>SUM(O170:O171)</f>
        <v>20</v>
      </c>
      <c r="P172" s="2">
        <f>SUM(P170:P171)</f>
        <v>1</v>
      </c>
    </row>
    <row r="173" spans="1:16" x14ac:dyDescent="0.25">
      <c r="A173" s="2"/>
      <c r="B173" s="2"/>
      <c r="C173" s="2"/>
      <c r="E173" s="3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</row>
    <row r="174" spans="1:16" x14ac:dyDescent="0.25">
      <c r="A174" s="2">
        <v>21</v>
      </c>
      <c r="B174" s="2"/>
      <c r="C174" s="2">
        <v>29</v>
      </c>
      <c r="D174" s="3" t="s">
        <v>11</v>
      </c>
      <c r="E174" s="3">
        <v>2012</v>
      </c>
      <c r="F174" s="2">
        <v>13</v>
      </c>
      <c r="G174" s="2">
        <v>1</v>
      </c>
      <c r="H174" s="2">
        <v>1</v>
      </c>
      <c r="I174" s="4">
        <v>1</v>
      </c>
      <c r="J174" s="2"/>
      <c r="K174" s="2"/>
      <c r="L174" s="2"/>
      <c r="M174" s="2"/>
      <c r="N174" s="2"/>
      <c r="O174" s="2">
        <v>7</v>
      </c>
      <c r="P174" s="2"/>
    </row>
    <row r="175" spans="1:16" x14ac:dyDescent="0.25">
      <c r="A175" s="2"/>
      <c r="B175" s="2"/>
      <c r="C175" s="2"/>
      <c r="D175" s="3"/>
      <c r="E175" s="3">
        <v>2013</v>
      </c>
      <c r="F175" s="2">
        <v>3</v>
      </c>
      <c r="G175" s="2"/>
      <c r="H175" s="2"/>
      <c r="I175" s="2">
        <v>0</v>
      </c>
      <c r="J175" s="2"/>
      <c r="K175" s="2"/>
      <c r="L175" s="2"/>
      <c r="M175" s="2"/>
      <c r="N175" s="2"/>
      <c r="O175" s="2"/>
      <c r="P175" s="2">
        <v>1</v>
      </c>
    </row>
    <row r="176" spans="1:16" x14ac:dyDescent="0.25">
      <c r="A176" s="2"/>
      <c r="B176" s="2"/>
      <c r="C176" s="2"/>
      <c r="D176" s="3"/>
      <c r="E176" s="3">
        <v>2014</v>
      </c>
      <c r="F176" s="2">
        <v>1</v>
      </c>
      <c r="G176" s="2">
        <v>4</v>
      </c>
      <c r="H176" s="2"/>
      <c r="I176" s="2">
        <v>0</v>
      </c>
      <c r="J176" s="2"/>
      <c r="K176" s="2"/>
      <c r="L176" s="2"/>
      <c r="M176" s="2"/>
      <c r="N176" s="2"/>
      <c r="O176" s="2">
        <v>5</v>
      </c>
      <c r="P176" s="2">
        <v>1</v>
      </c>
    </row>
    <row r="177" spans="1:16" x14ac:dyDescent="0.25">
      <c r="A177" s="2"/>
      <c r="B177" s="2"/>
      <c r="C177" s="2"/>
      <c r="D177" s="3"/>
      <c r="E177" s="3" t="s">
        <v>52</v>
      </c>
      <c r="F177" s="2">
        <f>SUM(F174:F176)</f>
        <v>17</v>
      </c>
      <c r="G177" s="2">
        <f>SUM(G174:G175)</f>
        <v>1</v>
      </c>
      <c r="H177" s="2">
        <f>SUM(H174:H175)</f>
        <v>1</v>
      </c>
      <c r="I177" s="4">
        <f>SUM(H177/G177)</f>
        <v>1</v>
      </c>
      <c r="J177" s="2">
        <f>SUM(J174:J175)</f>
        <v>0</v>
      </c>
      <c r="K177" s="2">
        <f>SUM(H177+J177)</f>
        <v>1</v>
      </c>
      <c r="L177" s="2">
        <f>SUM(L174:L175)</f>
        <v>0</v>
      </c>
      <c r="M177" s="2">
        <f>SUM(M174:M175)</f>
        <v>0</v>
      </c>
      <c r="N177" s="2" t="e">
        <f>SUM(M177/L177)</f>
        <v>#DIV/0!</v>
      </c>
      <c r="O177" s="2">
        <f>SUM(O174:O176)</f>
        <v>12</v>
      </c>
      <c r="P177" s="2">
        <f>SUM(P174:P176)</f>
        <v>2</v>
      </c>
    </row>
    <row r="178" spans="1:16" x14ac:dyDescent="0.25">
      <c r="A178" s="2"/>
      <c r="B178" s="2"/>
      <c r="C178" s="2"/>
      <c r="D178" s="3"/>
      <c r="E178" s="2"/>
      <c r="F178" s="2"/>
      <c r="G178" s="2"/>
      <c r="H178" s="4"/>
      <c r="I178" s="2"/>
      <c r="J178" s="2"/>
      <c r="K178" s="2"/>
      <c r="L178" s="2"/>
      <c r="M178" s="2"/>
      <c r="N178" s="2"/>
    </row>
    <row r="179" spans="1:16" x14ac:dyDescent="0.25">
      <c r="A179" s="2">
        <v>21</v>
      </c>
      <c r="B179" s="2"/>
      <c r="C179" s="2">
        <v>18</v>
      </c>
      <c r="D179" s="3" t="s">
        <v>68</v>
      </c>
      <c r="E179" s="3">
        <v>2014</v>
      </c>
      <c r="F179" s="2">
        <v>16</v>
      </c>
      <c r="G179" s="2">
        <v>2</v>
      </c>
      <c r="H179" s="2">
        <v>1</v>
      </c>
      <c r="I179" s="4">
        <v>0.5</v>
      </c>
      <c r="J179" s="2"/>
      <c r="K179" s="2"/>
      <c r="L179" s="2"/>
      <c r="M179" s="2"/>
      <c r="N179" s="2"/>
      <c r="O179" s="2">
        <v>4</v>
      </c>
      <c r="P179" s="2"/>
    </row>
    <row r="180" spans="1:16" x14ac:dyDescent="0.25">
      <c r="A180" s="2"/>
      <c r="B180" s="2"/>
      <c r="C180" s="2"/>
      <c r="D180" s="3"/>
      <c r="E180" s="3" t="s">
        <v>52</v>
      </c>
      <c r="F180" s="2">
        <v>16</v>
      </c>
      <c r="G180" s="2">
        <v>2</v>
      </c>
      <c r="H180" s="2">
        <v>1</v>
      </c>
      <c r="I180" s="4">
        <v>0.5</v>
      </c>
      <c r="J180" s="2"/>
      <c r="K180" s="2">
        <v>1</v>
      </c>
      <c r="L180" s="2">
        <f>SUM(L143:L179)</f>
        <v>0</v>
      </c>
      <c r="M180" s="2">
        <f>SUM(M143:M179)</f>
        <v>0</v>
      </c>
      <c r="N180" s="2" t="e">
        <f>SUM(M180/L180)</f>
        <v>#DIV/0!</v>
      </c>
      <c r="O180" s="2">
        <v>4</v>
      </c>
      <c r="P180" s="2"/>
    </row>
    <row r="181" spans="1:16" x14ac:dyDescent="0.25">
      <c r="A181" s="2"/>
      <c r="B181" s="2"/>
      <c r="C181" s="2"/>
      <c r="D181" s="3"/>
      <c r="E181" s="3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</row>
    <row r="182" spans="1:16" x14ac:dyDescent="0.25">
      <c r="A182" s="2">
        <v>21</v>
      </c>
      <c r="B182" s="2"/>
      <c r="C182" s="2">
        <v>95</v>
      </c>
      <c r="D182" s="3" t="s">
        <v>48</v>
      </c>
      <c r="E182" s="3">
        <v>2012</v>
      </c>
      <c r="F182" s="2">
        <v>14</v>
      </c>
      <c r="G182" s="2">
        <v>7</v>
      </c>
      <c r="H182" s="2">
        <v>1</v>
      </c>
      <c r="I182" s="4">
        <v>0.14299999999999999</v>
      </c>
      <c r="J182" s="2"/>
      <c r="K182" s="2"/>
      <c r="L182" s="2"/>
      <c r="M182" s="2"/>
      <c r="N182" s="2"/>
      <c r="O182" s="2">
        <v>11</v>
      </c>
      <c r="P182" s="2">
        <v>3</v>
      </c>
    </row>
    <row r="183" spans="1:16" x14ac:dyDescent="0.25">
      <c r="A183" s="2"/>
      <c r="B183" s="2"/>
      <c r="C183" s="2"/>
      <c r="D183" s="3"/>
      <c r="E183" s="3" t="s">
        <v>52</v>
      </c>
      <c r="F183" s="2">
        <v>14</v>
      </c>
      <c r="G183" s="2">
        <v>7</v>
      </c>
      <c r="H183" s="2">
        <v>1</v>
      </c>
      <c r="I183" s="4">
        <f>SUM(H183/G183)</f>
        <v>0.14285714285714285</v>
      </c>
      <c r="J183" s="2">
        <f>SUM(J165:J182)</f>
        <v>0</v>
      </c>
      <c r="K183" s="2">
        <f>SUM(H183+J183)</f>
        <v>1</v>
      </c>
      <c r="L183" s="2">
        <f>SUM(L165:L182)</f>
        <v>0</v>
      </c>
      <c r="M183" s="2">
        <f>SUM(M165:M182)</f>
        <v>0</v>
      </c>
      <c r="N183" s="2" t="e">
        <f>SUM(M183/L183)</f>
        <v>#DIV/0!</v>
      </c>
      <c r="O183" s="2">
        <v>11</v>
      </c>
      <c r="P183" s="2">
        <v>3</v>
      </c>
    </row>
    <row r="184" spans="1:16" x14ac:dyDescent="0.25">
      <c r="A184" s="2"/>
      <c r="B184" s="2"/>
      <c r="C184" s="2"/>
      <c r="E184" s="3"/>
      <c r="F184" s="2"/>
      <c r="G184" s="2"/>
      <c r="H184" s="2"/>
      <c r="I184" s="4"/>
      <c r="J184" s="2"/>
      <c r="K184" s="2"/>
      <c r="L184" s="2"/>
      <c r="M184" s="2"/>
      <c r="N184" s="2"/>
      <c r="O184" s="2"/>
      <c r="P184" s="2"/>
    </row>
    <row r="185" spans="1:16" x14ac:dyDescent="0.25">
      <c r="A185" s="2">
        <v>22</v>
      </c>
      <c r="B185" s="2"/>
      <c r="C185" s="2">
        <v>26</v>
      </c>
      <c r="D185" s="3" t="s">
        <v>74</v>
      </c>
      <c r="E185" s="3">
        <v>2014</v>
      </c>
      <c r="F185" s="2">
        <v>5</v>
      </c>
      <c r="G185" s="2">
        <v>0</v>
      </c>
      <c r="H185" s="2">
        <v>0</v>
      </c>
      <c r="I185" s="4">
        <v>0</v>
      </c>
      <c r="J185" s="2">
        <v>0</v>
      </c>
      <c r="K185" s="2"/>
      <c r="L185" s="2"/>
      <c r="M185" s="2"/>
      <c r="N185" s="2"/>
      <c r="O185" s="2">
        <v>0</v>
      </c>
      <c r="P185" s="2">
        <v>0</v>
      </c>
    </row>
    <row r="186" spans="1:16" x14ac:dyDescent="0.25">
      <c r="A186" s="2"/>
      <c r="B186" s="2"/>
      <c r="C186" s="2"/>
      <c r="D186" s="3"/>
      <c r="E186" s="3">
        <v>2015</v>
      </c>
      <c r="F186" s="2">
        <v>10</v>
      </c>
      <c r="G186" s="2">
        <v>0</v>
      </c>
      <c r="H186" s="2">
        <v>0</v>
      </c>
      <c r="I186" s="4">
        <v>0</v>
      </c>
      <c r="J186" s="2">
        <v>0</v>
      </c>
      <c r="K186" s="2"/>
      <c r="L186" s="2"/>
      <c r="M186" s="2"/>
      <c r="N186" s="2"/>
      <c r="O186" s="2">
        <v>8</v>
      </c>
      <c r="P186" s="2">
        <v>3</v>
      </c>
    </row>
    <row r="187" spans="1:16" x14ac:dyDescent="0.25">
      <c r="A187" s="2"/>
      <c r="B187" s="2"/>
      <c r="C187" s="2"/>
      <c r="D187" s="3"/>
      <c r="E187" s="3">
        <v>2016</v>
      </c>
      <c r="F187" s="2">
        <v>17</v>
      </c>
      <c r="G187" s="2">
        <v>1</v>
      </c>
      <c r="H187" s="2">
        <v>0</v>
      </c>
      <c r="I187" s="4">
        <v>0</v>
      </c>
      <c r="J187" s="2">
        <v>0</v>
      </c>
      <c r="K187" s="2"/>
      <c r="L187" s="2"/>
      <c r="M187" s="2"/>
      <c r="N187" s="2"/>
      <c r="O187" s="2">
        <v>13</v>
      </c>
      <c r="P187" s="2">
        <v>5</v>
      </c>
    </row>
    <row r="188" spans="1:16" x14ac:dyDescent="0.25">
      <c r="A188" s="2"/>
      <c r="B188" s="2"/>
      <c r="C188" s="2"/>
      <c r="D188" s="3"/>
      <c r="E188" s="3" t="s">
        <v>52</v>
      </c>
      <c r="F188" s="2">
        <f>SUM(F185:F187)</f>
        <v>32</v>
      </c>
      <c r="G188" s="2">
        <f>SUM(G185:G187)</f>
        <v>1</v>
      </c>
      <c r="H188" s="2">
        <f>SUM(H185:H187)</f>
        <v>0</v>
      </c>
      <c r="I188" s="4">
        <v>0</v>
      </c>
      <c r="J188" s="2">
        <f>SUM(J185:J187)</f>
        <v>0</v>
      </c>
      <c r="K188" s="2">
        <v>0</v>
      </c>
      <c r="L188" s="2">
        <f>SUM(L148:L187)</f>
        <v>0</v>
      </c>
      <c r="M188" s="2">
        <f>SUM(M148:M187)</f>
        <v>0</v>
      </c>
      <c r="N188" s="2" t="e">
        <f>SUM(M188/L188)</f>
        <v>#DIV/0!</v>
      </c>
      <c r="O188" s="2">
        <f>SUM(O185:O187)</f>
        <v>21</v>
      </c>
      <c r="P188" s="2">
        <f>SUM(P185:P187)</f>
        <v>8</v>
      </c>
    </row>
    <row r="189" spans="1:16" x14ac:dyDescent="0.25">
      <c r="A189" s="2"/>
      <c r="B189" s="2"/>
      <c r="C189" s="2"/>
      <c r="D189" s="3"/>
      <c r="E189" s="3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</row>
    <row r="190" spans="1:16" x14ac:dyDescent="0.25">
      <c r="A190" s="2">
        <v>22</v>
      </c>
      <c r="B190" s="2"/>
      <c r="C190" s="2">
        <v>40</v>
      </c>
      <c r="D190" s="3" t="s">
        <v>97</v>
      </c>
      <c r="E190" s="3">
        <v>2016</v>
      </c>
      <c r="F190" s="2">
        <v>12</v>
      </c>
      <c r="G190" s="2">
        <v>1</v>
      </c>
      <c r="H190" s="2">
        <v>0</v>
      </c>
      <c r="I190" s="4">
        <v>0</v>
      </c>
      <c r="J190" s="2">
        <v>0</v>
      </c>
      <c r="K190" s="2"/>
      <c r="L190" s="2"/>
      <c r="M190" s="2"/>
      <c r="N190" s="2"/>
      <c r="O190" s="2">
        <v>24</v>
      </c>
      <c r="P190" s="2">
        <v>1</v>
      </c>
    </row>
    <row r="191" spans="1:16" x14ac:dyDescent="0.25">
      <c r="A191" s="2"/>
      <c r="B191" s="2"/>
      <c r="C191" s="2"/>
      <c r="D191" s="3"/>
      <c r="E191" s="3" t="s">
        <v>52</v>
      </c>
      <c r="F191" s="2">
        <v>12</v>
      </c>
      <c r="G191" s="2">
        <v>1</v>
      </c>
      <c r="H191" s="2">
        <v>0</v>
      </c>
      <c r="I191" s="4">
        <f>SUM(H191/G191)</f>
        <v>0</v>
      </c>
      <c r="J191" s="2">
        <v>0</v>
      </c>
      <c r="K191" s="2">
        <f>SUM(H191+J191)</f>
        <v>0</v>
      </c>
      <c r="L191" s="2">
        <f>SUM(L151:L190)</f>
        <v>0</v>
      </c>
      <c r="M191" s="2">
        <f>SUM(M151:M190)</f>
        <v>0</v>
      </c>
      <c r="N191" s="2" t="e">
        <f>SUM(M191/L191)</f>
        <v>#DIV/0!</v>
      </c>
      <c r="O191" s="2">
        <v>24</v>
      </c>
      <c r="P191" s="2">
        <v>1</v>
      </c>
    </row>
    <row r="192" spans="1:16" x14ac:dyDescent="0.25">
      <c r="A192" s="2"/>
      <c r="B192" s="2"/>
      <c r="C192" s="2"/>
      <c r="E192" s="3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</row>
    <row r="193" spans="1:16" x14ac:dyDescent="0.25">
      <c r="A193" s="2">
        <v>22</v>
      </c>
      <c r="B193" s="2"/>
      <c r="C193" s="2">
        <v>32</v>
      </c>
      <c r="D193" s="3" t="s">
        <v>98</v>
      </c>
      <c r="E193" s="3">
        <v>2016</v>
      </c>
      <c r="F193" s="2">
        <v>1</v>
      </c>
      <c r="G193" s="2">
        <v>0</v>
      </c>
      <c r="H193" s="2">
        <v>0</v>
      </c>
      <c r="I193" s="4">
        <v>0</v>
      </c>
      <c r="J193" s="2">
        <v>0</v>
      </c>
      <c r="K193" s="2"/>
      <c r="L193" s="2"/>
      <c r="M193" s="2"/>
      <c r="N193" s="2"/>
      <c r="O193" s="2">
        <v>0</v>
      </c>
      <c r="P193" s="2">
        <v>0</v>
      </c>
    </row>
    <row r="194" spans="1:16" x14ac:dyDescent="0.25">
      <c r="A194" s="2"/>
      <c r="B194" s="2"/>
      <c r="C194" s="2"/>
      <c r="D194" s="3"/>
      <c r="E194" s="3" t="s">
        <v>52</v>
      </c>
      <c r="F194" s="2">
        <v>1</v>
      </c>
      <c r="G194" s="2">
        <v>0</v>
      </c>
      <c r="H194" s="2">
        <v>0</v>
      </c>
      <c r="I194" s="4">
        <v>0</v>
      </c>
      <c r="J194" s="2">
        <v>0</v>
      </c>
      <c r="K194" s="2">
        <f>SUM(H194+J194)</f>
        <v>0</v>
      </c>
      <c r="L194" s="2">
        <f>SUM(L249:L249)</f>
        <v>0</v>
      </c>
      <c r="M194" s="2">
        <f>SUM(M249:M249)</f>
        <v>0</v>
      </c>
      <c r="N194" s="2" t="e">
        <f>SUM(M194/L194)</f>
        <v>#DIV/0!</v>
      </c>
      <c r="O194" s="2">
        <v>0</v>
      </c>
      <c r="P194" s="2">
        <v>0</v>
      </c>
    </row>
    <row r="195" spans="1:16" x14ac:dyDescent="0.25">
      <c r="A195" s="2"/>
      <c r="B195" s="2"/>
      <c r="C195" s="2"/>
      <c r="D195" s="3"/>
      <c r="E195" s="3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</row>
    <row r="196" spans="1:16" x14ac:dyDescent="0.25">
      <c r="A196" s="2">
        <v>22</v>
      </c>
      <c r="B196" s="2"/>
      <c r="C196" s="2">
        <v>8</v>
      </c>
      <c r="D196" s="3" t="s">
        <v>99</v>
      </c>
      <c r="E196" s="3">
        <v>2016</v>
      </c>
      <c r="F196" s="2">
        <v>16</v>
      </c>
      <c r="G196" s="2">
        <v>3</v>
      </c>
      <c r="H196" s="2">
        <v>0</v>
      </c>
      <c r="I196" s="4">
        <v>0</v>
      </c>
      <c r="J196" s="2">
        <v>0</v>
      </c>
      <c r="K196" s="2"/>
      <c r="L196" s="2"/>
      <c r="M196" s="2"/>
      <c r="N196" s="2"/>
      <c r="O196" s="2">
        <v>15</v>
      </c>
      <c r="P196" s="2">
        <v>3</v>
      </c>
    </row>
    <row r="197" spans="1:16" x14ac:dyDescent="0.25">
      <c r="A197" s="2"/>
      <c r="B197" s="2"/>
      <c r="C197" s="2"/>
      <c r="D197" s="3"/>
      <c r="E197" s="3" t="s">
        <v>52</v>
      </c>
      <c r="F197" s="2">
        <v>13</v>
      </c>
      <c r="G197" s="2">
        <v>3</v>
      </c>
      <c r="H197" s="2">
        <v>0</v>
      </c>
      <c r="I197" s="4">
        <f>SUM(H197/G197)</f>
        <v>0</v>
      </c>
      <c r="J197" s="2">
        <v>0</v>
      </c>
      <c r="K197" s="2">
        <f>SUM(H197+J197)</f>
        <v>0</v>
      </c>
      <c r="L197" s="2">
        <f>SUM(L192:L196)</f>
        <v>0</v>
      </c>
      <c r="M197" s="2">
        <f>SUM(M192:M196)</f>
        <v>0</v>
      </c>
      <c r="N197" s="2" t="e">
        <f>SUM(M197/L197)</f>
        <v>#DIV/0!</v>
      </c>
      <c r="O197" s="2">
        <v>15</v>
      </c>
      <c r="P197" s="2">
        <v>3</v>
      </c>
    </row>
    <row r="198" spans="1:16" x14ac:dyDescent="0.25">
      <c r="A198" s="2"/>
      <c r="B198" s="2"/>
      <c r="C198" s="2"/>
      <c r="D198" s="3"/>
      <c r="E198" s="3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</row>
    <row r="199" spans="1:16" x14ac:dyDescent="0.25">
      <c r="A199" s="2">
        <v>22</v>
      </c>
      <c r="B199" s="2"/>
      <c r="C199" s="2">
        <v>45</v>
      </c>
      <c r="D199" s="3" t="s">
        <v>100</v>
      </c>
      <c r="E199" s="3">
        <v>2016</v>
      </c>
      <c r="F199" s="2">
        <v>4</v>
      </c>
      <c r="G199" s="2">
        <v>0</v>
      </c>
      <c r="H199" s="2">
        <v>0</v>
      </c>
      <c r="I199" s="4">
        <v>0</v>
      </c>
      <c r="J199" s="2">
        <v>0</v>
      </c>
      <c r="K199" s="2"/>
      <c r="L199" s="2"/>
      <c r="M199" s="2"/>
      <c r="N199" s="2"/>
      <c r="O199" s="2">
        <v>1</v>
      </c>
      <c r="P199" s="2">
        <v>0</v>
      </c>
    </row>
    <row r="200" spans="1:16" x14ac:dyDescent="0.25">
      <c r="A200" s="2"/>
      <c r="B200" s="2"/>
      <c r="C200" s="2"/>
      <c r="D200" s="3"/>
      <c r="E200" s="3" t="s">
        <v>52</v>
      </c>
      <c r="F200" s="2">
        <v>4</v>
      </c>
      <c r="G200" s="2">
        <v>0</v>
      </c>
      <c r="H200" s="2">
        <v>0</v>
      </c>
      <c r="I200" s="4" t="e">
        <f>SUM(H200/G200)</f>
        <v>#DIV/0!</v>
      </c>
      <c r="J200" s="2">
        <v>0</v>
      </c>
      <c r="K200" s="2">
        <f>SUM(H200+J200)</f>
        <v>0</v>
      </c>
      <c r="L200" s="2">
        <f>SUM(L195:L199)</f>
        <v>0</v>
      </c>
      <c r="M200" s="2">
        <f>SUM(M195:M199)</f>
        <v>0</v>
      </c>
      <c r="N200" s="2" t="e">
        <f>SUM(M200/L200)</f>
        <v>#DIV/0!</v>
      </c>
      <c r="O200" s="2">
        <v>1</v>
      </c>
      <c r="P200" s="2">
        <v>0</v>
      </c>
    </row>
    <row r="201" spans="1:16" x14ac:dyDescent="0.25">
      <c r="A201" s="2"/>
      <c r="B201" s="2"/>
      <c r="C201" s="2"/>
      <c r="D201" s="3"/>
      <c r="E201" s="3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</row>
    <row r="202" spans="1:16" x14ac:dyDescent="0.25">
      <c r="A202" s="2">
        <v>22</v>
      </c>
      <c r="B202" s="2"/>
      <c r="C202" s="2">
        <v>5</v>
      </c>
      <c r="D202" s="3" t="s">
        <v>101</v>
      </c>
      <c r="E202" s="3">
        <v>2016</v>
      </c>
      <c r="F202" s="2">
        <v>4</v>
      </c>
      <c r="G202" s="2">
        <v>0</v>
      </c>
      <c r="H202" s="2">
        <v>0</v>
      </c>
      <c r="I202" s="4">
        <v>0</v>
      </c>
      <c r="J202" s="2">
        <v>0</v>
      </c>
      <c r="K202" s="2"/>
      <c r="L202" s="2"/>
      <c r="M202" s="2"/>
      <c r="N202" s="2"/>
      <c r="O202" s="2">
        <v>1</v>
      </c>
      <c r="P202" s="2">
        <v>0</v>
      </c>
    </row>
    <row r="203" spans="1:16" x14ac:dyDescent="0.25">
      <c r="A203" s="2"/>
      <c r="B203" s="2"/>
      <c r="C203" s="2"/>
      <c r="D203" s="3"/>
      <c r="E203" s="3" t="s">
        <v>52</v>
      </c>
      <c r="F203" s="2">
        <v>4</v>
      </c>
      <c r="G203" s="2">
        <v>0</v>
      </c>
      <c r="H203" s="2">
        <v>0</v>
      </c>
      <c r="I203" s="4" t="e">
        <f>SUM(H203/G203)</f>
        <v>#DIV/0!</v>
      </c>
      <c r="J203" s="2">
        <v>0</v>
      </c>
      <c r="K203" s="2">
        <f>SUM(H203+J203)</f>
        <v>0</v>
      </c>
      <c r="L203" s="2">
        <f>SUM(L198:L202)</f>
        <v>0</v>
      </c>
      <c r="M203" s="2">
        <f>SUM(M198:M202)</f>
        <v>0</v>
      </c>
      <c r="N203" s="2" t="e">
        <f>SUM(M203/L203)</f>
        <v>#DIV/0!</v>
      </c>
      <c r="O203" s="2">
        <v>1</v>
      </c>
      <c r="P203" s="2">
        <v>0</v>
      </c>
    </row>
    <row r="205" spans="1:16" x14ac:dyDescent="0.25">
      <c r="A205" s="2">
        <v>22</v>
      </c>
      <c r="B205" s="2"/>
      <c r="C205" s="2">
        <v>15</v>
      </c>
      <c r="D205" s="3" t="s">
        <v>90</v>
      </c>
      <c r="E205" s="3">
        <v>2016</v>
      </c>
      <c r="F205" s="2">
        <v>2</v>
      </c>
      <c r="G205" s="2">
        <v>0</v>
      </c>
      <c r="H205" s="2">
        <v>0</v>
      </c>
      <c r="I205" s="4">
        <v>0</v>
      </c>
      <c r="J205" s="2">
        <v>0</v>
      </c>
      <c r="K205" s="2"/>
      <c r="L205" s="2"/>
      <c r="M205" s="2"/>
      <c r="N205" s="2"/>
      <c r="O205" s="2">
        <v>1</v>
      </c>
      <c r="P205" s="2">
        <v>0</v>
      </c>
    </row>
    <row r="206" spans="1:16" x14ac:dyDescent="0.25">
      <c r="A206" s="2"/>
      <c r="B206" s="2"/>
      <c r="C206" s="2"/>
      <c r="D206" s="3"/>
      <c r="E206" s="3" t="s">
        <v>52</v>
      </c>
      <c r="F206" s="2">
        <v>13</v>
      </c>
      <c r="G206" s="2">
        <v>0</v>
      </c>
      <c r="H206" s="2">
        <v>0</v>
      </c>
      <c r="I206" s="4" t="e">
        <f>SUM(H206/G206)</f>
        <v>#DIV/0!</v>
      </c>
      <c r="J206" s="2">
        <v>0</v>
      </c>
      <c r="K206" s="2">
        <f>SUM(H206+J206)</f>
        <v>0</v>
      </c>
      <c r="L206" s="2">
        <f>SUM(L201:L205)</f>
        <v>0</v>
      </c>
      <c r="M206" s="2">
        <f>SUM(M201:M205)</f>
        <v>0</v>
      </c>
      <c r="N206" s="2" t="e">
        <f>SUM(M206/L206)</f>
        <v>#DIV/0!</v>
      </c>
      <c r="O206" s="2">
        <v>1</v>
      </c>
      <c r="P206" s="2">
        <v>0</v>
      </c>
    </row>
    <row r="208" spans="1:16" x14ac:dyDescent="0.25">
      <c r="A208" s="2">
        <v>22</v>
      </c>
      <c r="B208" s="2"/>
      <c r="C208" s="2">
        <v>9</v>
      </c>
      <c r="D208" s="3" t="s">
        <v>102</v>
      </c>
      <c r="E208" s="3">
        <v>2016</v>
      </c>
      <c r="F208" s="2">
        <v>11</v>
      </c>
      <c r="G208" s="2">
        <v>1</v>
      </c>
      <c r="H208" s="2">
        <v>0</v>
      </c>
      <c r="I208" s="4">
        <v>0</v>
      </c>
      <c r="J208" s="2">
        <v>0</v>
      </c>
      <c r="K208" s="2"/>
      <c r="L208" s="2"/>
      <c r="M208" s="2"/>
      <c r="N208" s="2"/>
      <c r="O208" s="2">
        <v>8</v>
      </c>
      <c r="P208" s="2">
        <v>0</v>
      </c>
    </row>
    <row r="209" spans="1:16" x14ac:dyDescent="0.25">
      <c r="A209" s="2"/>
      <c r="B209" s="2"/>
      <c r="C209" s="2"/>
      <c r="D209" s="3"/>
      <c r="E209" s="3" t="s">
        <v>52</v>
      </c>
      <c r="F209" s="2">
        <v>11</v>
      </c>
      <c r="G209" s="2">
        <v>1</v>
      </c>
      <c r="H209" s="2">
        <v>0</v>
      </c>
      <c r="I209" s="4">
        <f>SUM(H209/G209)</f>
        <v>0</v>
      </c>
      <c r="J209" s="2">
        <v>0</v>
      </c>
      <c r="K209" s="2">
        <f>SUM(H209+J209)</f>
        <v>0</v>
      </c>
      <c r="L209" s="2">
        <f>SUM(L204:L208)</f>
        <v>0</v>
      </c>
      <c r="M209" s="2">
        <f>SUM(M204:M208)</f>
        <v>0</v>
      </c>
      <c r="N209" s="2" t="e">
        <f>SUM(M209/L209)</f>
        <v>#DIV/0!</v>
      </c>
      <c r="O209" s="2">
        <v>8</v>
      </c>
      <c r="P209" s="2">
        <v>0</v>
      </c>
    </row>
    <row r="211" spans="1:16" x14ac:dyDescent="0.25">
      <c r="A211" s="2">
        <v>22</v>
      </c>
      <c r="B211" s="2"/>
      <c r="C211" s="2">
        <v>10</v>
      </c>
      <c r="D211" s="3" t="s">
        <v>25</v>
      </c>
      <c r="E211" s="3">
        <v>2012</v>
      </c>
      <c r="F211" s="2">
        <v>17</v>
      </c>
      <c r="G211" s="2">
        <v>8</v>
      </c>
      <c r="H211" s="2"/>
      <c r="I211" s="4">
        <v>0</v>
      </c>
      <c r="J211" s="2"/>
      <c r="K211" s="2"/>
      <c r="L211" s="2"/>
      <c r="M211" s="2"/>
      <c r="N211" s="2"/>
      <c r="O211" s="2">
        <v>10</v>
      </c>
      <c r="P211" s="2"/>
    </row>
    <row r="212" spans="1:16" x14ac:dyDescent="0.25">
      <c r="A212" s="2"/>
      <c r="B212" s="2"/>
      <c r="C212" s="2"/>
      <c r="D212" s="3"/>
      <c r="E212" s="3">
        <v>2013</v>
      </c>
      <c r="F212" s="2">
        <v>14</v>
      </c>
      <c r="G212" s="2">
        <v>5</v>
      </c>
      <c r="H212" s="2"/>
      <c r="I212" s="4">
        <v>0</v>
      </c>
      <c r="J212" s="2"/>
      <c r="K212" s="2"/>
      <c r="L212" s="2"/>
      <c r="M212" s="2"/>
      <c r="N212" s="2"/>
      <c r="O212" s="2">
        <v>6</v>
      </c>
      <c r="P212" s="2"/>
    </row>
    <row r="213" spans="1:16" x14ac:dyDescent="0.25">
      <c r="A213" s="2"/>
      <c r="B213" s="2"/>
      <c r="C213" s="2"/>
      <c r="D213" s="3"/>
      <c r="E213" s="3" t="s">
        <v>52</v>
      </c>
      <c r="F213" s="2">
        <f>SUM(F211:F212)</f>
        <v>31</v>
      </c>
      <c r="G213" s="2">
        <f>SUM(G211:G212)</f>
        <v>13</v>
      </c>
      <c r="H213" s="2">
        <f>SUM(H211:H212)</f>
        <v>0</v>
      </c>
      <c r="I213" s="4">
        <f>SUM(H213/G213)</f>
        <v>0</v>
      </c>
      <c r="J213" s="2">
        <f>SUM(J211:J212)</f>
        <v>0</v>
      </c>
      <c r="K213" s="2">
        <f>SUM(H213+J213)</f>
        <v>0</v>
      </c>
      <c r="L213" s="2">
        <f>SUM(L211:L212)</f>
        <v>0</v>
      </c>
      <c r="M213" s="2">
        <f>SUM(M211:M212)</f>
        <v>0</v>
      </c>
      <c r="N213" s="2" t="e">
        <f>SUM(M213/L213)</f>
        <v>#DIV/0!</v>
      </c>
      <c r="O213" s="2">
        <f>SUM(O211:O212)</f>
        <v>16</v>
      </c>
      <c r="P213" s="2">
        <f>SUM(P211:P212)</f>
        <v>0</v>
      </c>
    </row>
    <row r="214" spans="1:16" x14ac:dyDescent="0.25">
      <c r="A214" s="2"/>
      <c r="B214" s="2"/>
      <c r="C214" s="2"/>
      <c r="D214" s="3"/>
      <c r="E214" s="3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</row>
    <row r="215" spans="1:16" x14ac:dyDescent="0.25">
      <c r="A215" s="2">
        <v>22</v>
      </c>
      <c r="B215" s="2"/>
      <c r="C215" s="2">
        <v>22</v>
      </c>
      <c r="D215" s="3" t="s">
        <v>38</v>
      </c>
      <c r="E215" s="3">
        <v>2013</v>
      </c>
      <c r="F215" s="2">
        <v>16</v>
      </c>
      <c r="G215" s="2">
        <v>1</v>
      </c>
      <c r="H215" s="2"/>
      <c r="I215" s="4">
        <v>0</v>
      </c>
      <c r="J215" s="2"/>
      <c r="K215" s="2"/>
      <c r="L215" s="2"/>
      <c r="M215" s="2"/>
      <c r="N215" s="2"/>
      <c r="O215" s="2">
        <v>18</v>
      </c>
      <c r="P215" s="2">
        <v>8.5</v>
      </c>
    </row>
    <row r="216" spans="1:16" x14ac:dyDescent="0.25">
      <c r="A216" s="2"/>
      <c r="B216" s="2"/>
      <c r="C216" s="2"/>
      <c r="D216" s="3"/>
      <c r="E216" s="3">
        <v>2014</v>
      </c>
      <c r="F216" s="2">
        <v>9</v>
      </c>
      <c r="G216" s="2">
        <v>1</v>
      </c>
      <c r="H216" s="2"/>
      <c r="I216" s="4">
        <v>0</v>
      </c>
      <c r="J216" s="2"/>
      <c r="K216" s="2"/>
      <c r="L216" s="2"/>
      <c r="M216" s="2"/>
      <c r="N216" s="2"/>
      <c r="O216" s="2">
        <v>15</v>
      </c>
      <c r="P216" s="2">
        <v>13.5</v>
      </c>
    </row>
    <row r="217" spans="1:16" x14ac:dyDescent="0.25">
      <c r="A217" s="2"/>
      <c r="B217" s="2"/>
      <c r="C217" s="2"/>
      <c r="D217" s="3"/>
      <c r="E217" s="3" t="s">
        <v>52</v>
      </c>
      <c r="F217" s="2">
        <f>SUM(F214:F216)</f>
        <v>25</v>
      </c>
      <c r="G217" s="2">
        <f>SUM(G214:G216)</f>
        <v>2</v>
      </c>
      <c r="H217" s="2">
        <f>SUM(H214:H215)</f>
        <v>0</v>
      </c>
      <c r="I217" s="4">
        <f>SUM(H217/G217)</f>
        <v>0</v>
      </c>
      <c r="J217" s="2">
        <f>SUM(J214:J215)</f>
        <v>0</v>
      </c>
      <c r="K217" s="2">
        <f>SUM(H217+J217)</f>
        <v>0</v>
      </c>
      <c r="L217" s="2">
        <f>SUM(L214:L215)</f>
        <v>0</v>
      </c>
      <c r="M217" s="2">
        <f>SUM(M214:M215)</f>
        <v>0</v>
      </c>
      <c r="N217" s="2" t="e">
        <f>SUM(M217/L217)</f>
        <v>#DIV/0!</v>
      </c>
      <c r="O217" s="2">
        <f>SUM(O214:O216)</f>
        <v>33</v>
      </c>
      <c r="P217" s="2">
        <f>SUM(P214:P216)</f>
        <v>22</v>
      </c>
    </row>
    <row r="218" spans="1:16" x14ac:dyDescent="0.25">
      <c r="A218" s="2"/>
      <c r="B218" s="2"/>
      <c r="C218" s="2"/>
      <c r="D218" s="3"/>
      <c r="E218" s="3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</row>
    <row r="219" spans="1:16" x14ac:dyDescent="0.25">
      <c r="A219" s="2">
        <v>22</v>
      </c>
      <c r="B219" s="2"/>
      <c r="C219" s="2">
        <v>16</v>
      </c>
      <c r="D219" s="3" t="s">
        <v>67</v>
      </c>
      <c r="E219" s="3">
        <v>2014</v>
      </c>
      <c r="F219" s="2">
        <v>16</v>
      </c>
      <c r="G219" s="2">
        <v>1</v>
      </c>
      <c r="H219" s="2"/>
      <c r="I219" s="4">
        <v>0</v>
      </c>
      <c r="J219" s="2"/>
      <c r="K219" s="2"/>
      <c r="L219" s="2"/>
      <c r="M219" s="2"/>
      <c r="N219" s="2"/>
      <c r="O219" s="2">
        <v>2</v>
      </c>
      <c r="P219" s="2">
        <v>1</v>
      </c>
    </row>
    <row r="220" spans="1:16" x14ac:dyDescent="0.25">
      <c r="A220" s="2"/>
      <c r="B220" s="2"/>
      <c r="C220" s="2"/>
      <c r="D220" s="3"/>
      <c r="E220" s="3" t="s">
        <v>52</v>
      </c>
      <c r="F220" s="2">
        <v>16</v>
      </c>
      <c r="G220" s="2">
        <v>1</v>
      </c>
      <c r="H220" s="2"/>
      <c r="I220" s="4">
        <v>0</v>
      </c>
      <c r="J220" s="2">
        <v>0</v>
      </c>
      <c r="K220" s="2">
        <v>0</v>
      </c>
      <c r="L220" s="2"/>
      <c r="M220" s="2"/>
      <c r="N220" s="2"/>
      <c r="O220" s="2">
        <v>2</v>
      </c>
      <c r="P220" s="2">
        <v>1</v>
      </c>
    </row>
    <row r="221" spans="1:16" x14ac:dyDescent="0.25">
      <c r="A221" s="2"/>
      <c r="B221" s="2"/>
      <c r="C221" s="2"/>
      <c r="D221" s="3"/>
      <c r="E221" s="3"/>
    </row>
    <row r="222" spans="1:16" x14ac:dyDescent="0.25">
      <c r="A222" s="2">
        <v>22</v>
      </c>
      <c r="B222" s="2"/>
      <c r="C222" s="2">
        <v>22</v>
      </c>
      <c r="D222" s="3" t="s">
        <v>50</v>
      </c>
      <c r="E222" s="3">
        <v>2012</v>
      </c>
      <c r="F222" s="2">
        <v>15</v>
      </c>
      <c r="G222" s="2">
        <v>4</v>
      </c>
      <c r="H222" s="2"/>
      <c r="I222" s="4">
        <v>0</v>
      </c>
      <c r="J222" s="2"/>
      <c r="K222" s="2"/>
      <c r="L222" s="2"/>
      <c r="M222" s="2"/>
      <c r="N222" s="2"/>
      <c r="O222" s="2">
        <v>9</v>
      </c>
      <c r="P222" s="2">
        <v>2</v>
      </c>
    </row>
    <row r="223" spans="1:16" x14ac:dyDescent="0.25">
      <c r="A223" s="2"/>
      <c r="B223" s="2"/>
      <c r="C223" s="2"/>
      <c r="D223" s="3"/>
      <c r="E223" s="3" t="s">
        <v>52</v>
      </c>
      <c r="F223" s="2">
        <v>15</v>
      </c>
      <c r="G223" s="2">
        <v>4</v>
      </c>
      <c r="H223" s="2">
        <f>SUM(H219:H222)</f>
        <v>0</v>
      </c>
      <c r="I223" s="4">
        <f>SUM(H223/G223)</f>
        <v>0</v>
      </c>
      <c r="J223" s="2">
        <f>SUM(J219:J222)</f>
        <v>0</v>
      </c>
      <c r="K223" s="2">
        <f>SUM(H223+J223)</f>
        <v>0</v>
      </c>
      <c r="L223" s="2">
        <f>SUM(L219:L222)</f>
        <v>0</v>
      </c>
      <c r="M223" s="2">
        <f>SUM(M219:M222)</f>
        <v>0</v>
      </c>
      <c r="N223" s="2" t="e">
        <f>SUM(M223/L223)</f>
        <v>#DIV/0!</v>
      </c>
      <c r="O223" s="2">
        <v>9</v>
      </c>
      <c r="P223" s="2">
        <v>2</v>
      </c>
    </row>
    <row r="224" spans="1:16" x14ac:dyDescent="0.25">
      <c r="A224" s="2"/>
      <c r="B224" s="2"/>
      <c r="C224" s="2"/>
      <c r="D224" s="3"/>
      <c r="E224" s="3"/>
      <c r="F224" s="2"/>
      <c r="G224" s="2"/>
      <c r="H224" s="2"/>
      <c r="I224" s="4"/>
      <c r="J224" s="2"/>
      <c r="K224" s="2"/>
      <c r="L224" s="2"/>
      <c r="M224" s="2"/>
      <c r="N224" s="2"/>
      <c r="O224" s="2"/>
      <c r="P224" s="2"/>
    </row>
    <row r="225" spans="1:16" x14ac:dyDescent="0.25">
      <c r="A225" s="2">
        <v>22</v>
      </c>
      <c r="B225" s="2"/>
      <c r="C225" s="2">
        <v>3</v>
      </c>
      <c r="D225" s="3" t="s">
        <v>51</v>
      </c>
      <c r="E225" s="3">
        <v>2012</v>
      </c>
      <c r="F225" s="2">
        <v>14</v>
      </c>
      <c r="G225" s="2">
        <v>8</v>
      </c>
      <c r="H225" s="2"/>
      <c r="I225" s="4">
        <v>0</v>
      </c>
      <c r="J225" s="2"/>
      <c r="K225" s="2"/>
      <c r="L225" s="2"/>
      <c r="M225" s="2"/>
      <c r="N225" s="2"/>
      <c r="O225" s="2">
        <v>17</v>
      </c>
      <c r="P225" s="2">
        <v>0</v>
      </c>
    </row>
    <row r="226" spans="1:16" x14ac:dyDescent="0.25">
      <c r="A226" s="2"/>
      <c r="B226" s="2"/>
      <c r="C226" s="2"/>
      <c r="D226" s="3"/>
      <c r="E226" s="3" t="s">
        <v>52</v>
      </c>
      <c r="F226" s="2">
        <f>SUM(F224:F225)</f>
        <v>14</v>
      </c>
      <c r="G226" s="2">
        <f>SUM(G224:G225)</f>
        <v>8</v>
      </c>
      <c r="H226" s="2">
        <f>SUM(H224:H225)</f>
        <v>0</v>
      </c>
      <c r="I226" s="4">
        <f>SUM(H226/G226)</f>
        <v>0</v>
      </c>
      <c r="J226" s="2">
        <f>SUM(J224:J225)</f>
        <v>0</v>
      </c>
      <c r="K226" s="2">
        <f>SUM(H226+J226)</f>
        <v>0</v>
      </c>
      <c r="L226" s="2">
        <f>SUM(L224:L225)</f>
        <v>0</v>
      </c>
      <c r="M226" s="2">
        <f>SUM(M224:M225)</f>
        <v>0</v>
      </c>
      <c r="N226" s="2" t="e">
        <f>SUM(M226/L226)</f>
        <v>#DIV/0!</v>
      </c>
      <c r="O226" s="2">
        <f>SUM(O224:O225)</f>
        <v>17</v>
      </c>
      <c r="P226" s="2">
        <f>SUM(P224:P225)</f>
        <v>0</v>
      </c>
    </row>
    <row r="227" spans="1:16" x14ac:dyDescent="0.25">
      <c r="A227" s="2"/>
      <c r="B227" s="2"/>
      <c r="C227" s="2"/>
      <c r="D227" s="3"/>
      <c r="E227" s="3"/>
      <c r="F227" s="2"/>
      <c r="G227" s="2"/>
      <c r="H227" s="2"/>
      <c r="I227" s="4"/>
      <c r="J227" s="2"/>
      <c r="K227" s="2"/>
      <c r="L227" s="2"/>
      <c r="M227" s="2"/>
      <c r="N227" s="2"/>
      <c r="O227" s="2"/>
      <c r="P227" s="2"/>
    </row>
    <row r="228" spans="1:16" x14ac:dyDescent="0.25">
      <c r="A228" s="2">
        <v>22</v>
      </c>
      <c r="B228" s="2"/>
      <c r="C228" s="2">
        <v>28</v>
      </c>
      <c r="D228" s="3" t="s">
        <v>71</v>
      </c>
      <c r="E228" s="3">
        <v>2014</v>
      </c>
      <c r="F228" s="2">
        <v>10</v>
      </c>
      <c r="G228" s="2">
        <v>1</v>
      </c>
      <c r="H228" s="2"/>
      <c r="I228" s="4">
        <v>0</v>
      </c>
      <c r="J228" s="2"/>
      <c r="K228" s="2"/>
      <c r="L228" s="2"/>
      <c r="M228" s="2"/>
      <c r="N228" s="2"/>
      <c r="O228" s="2">
        <v>4</v>
      </c>
      <c r="P228" s="2"/>
    </row>
    <row r="229" spans="1:16" x14ac:dyDescent="0.25">
      <c r="A229" s="2"/>
      <c r="B229" s="2"/>
      <c r="C229" s="2"/>
      <c r="D229" s="3"/>
      <c r="E229" s="3" t="s">
        <v>52</v>
      </c>
      <c r="F229" s="2">
        <v>10</v>
      </c>
      <c r="G229" s="2">
        <v>1</v>
      </c>
      <c r="H229" s="2"/>
      <c r="I229" s="4">
        <v>0</v>
      </c>
      <c r="J229" s="2">
        <v>0</v>
      </c>
      <c r="K229" s="2">
        <v>0</v>
      </c>
      <c r="L229" s="2"/>
      <c r="M229" s="2"/>
      <c r="N229" s="2"/>
      <c r="O229" s="2">
        <v>4</v>
      </c>
      <c r="P229" s="2"/>
    </row>
    <row r="230" spans="1:16" x14ac:dyDescent="0.25">
      <c r="A230" s="2"/>
      <c r="B230" s="2"/>
      <c r="C230" s="2"/>
      <c r="D230" s="3"/>
      <c r="E230" s="3"/>
    </row>
    <row r="231" spans="1:16" x14ac:dyDescent="0.25">
      <c r="A231" s="2">
        <v>22</v>
      </c>
      <c r="B231" s="2"/>
      <c r="C231" s="2">
        <v>32</v>
      </c>
      <c r="D231" s="3" t="s">
        <v>42</v>
      </c>
      <c r="E231" s="3">
        <v>2013</v>
      </c>
      <c r="F231" s="2">
        <v>8</v>
      </c>
      <c r="G231" s="2"/>
      <c r="H231" s="2"/>
      <c r="I231" s="2"/>
      <c r="J231" s="2"/>
      <c r="K231" s="2"/>
      <c r="L231" s="2"/>
      <c r="M231" s="2"/>
      <c r="N231" s="2"/>
      <c r="O231" s="2">
        <v>1</v>
      </c>
      <c r="P231" s="2"/>
    </row>
    <row r="232" spans="1:16" x14ac:dyDescent="0.25">
      <c r="A232" s="2"/>
      <c r="B232" s="2"/>
      <c r="C232" s="2"/>
      <c r="D232" s="3"/>
      <c r="E232" s="3" t="s">
        <v>52</v>
      </c>
      <c r="F232" s="2">
        <f>SUM(F231:F231)</f>
        <v>8</v>
      </c>
      <c r="G232" s="2">
        <f>SUM(G231:G231)</f>
        <v>0</v>
      </c>
      <c r="H232" s="2">
        <f>SUM(H231:H231)</f>
        <v>0</v>
      </c>
      <c r="I232" s="4" t="e">
        <f>SUM(H232/G232)</f>
        <v>#DIV/0!</v>
      </c>
      <c r="J232" s="2">
        <f>SUM(J231:J231)</f>
        <v>0</v>
      </c>
      <c r="K232" s="2">
        <f>SUM(H232+J232)</f>
        <v>0</v>
      </c>
      <c r="L232" s="2">
        <f>SUM(L231:L231)</f>
        <v>0</v>
      </c>
      <c r="M232" s="2">
        <f>SUM(M231:M231)</f>
        <v>0</v>
      </c>
      <c r="N232" s="2" t="e">
        <f>SUM(M232/L232)</f>
        <v>#DIV/0!</v>
      </c>
      <c r="O232" s="2">
        <f>SUM(O231:O231)</f>
        <v>1</v>
      </c>
      <c r="P232" s="2">
        <f>SUM(P231:P231)</f>
        <v>0</v>
      </c>
    </row>
    <row r="233" spans="1:16" x14ac:dyDescent="0.25">
      <c r="A233" s="2"/>
      <c r="B233" s="2"/>
      <c r="C233" s="2"/>
      <c r="D233" s="3"/>
      <c r="E233" s="3"/>
      <c r="F233" s="2"/>
      <c r="G233" s="2"/>
      <c r="H233" s="2"/>
      <c r="I233" s="4"/>
      <c r="J233" s="2"/>
      <c r="K233" s="2"/>
      <c r="L233" s="2"/>
      <c r="M233" s="2"/>
      <c r="N233" s="2"/>
      <c r="O233" s="2"/>
      <c r="P233" s="2"/>
    </row>
    <row r="234" spans="1:16" x14ac:dyDescent="0.25">
      <c r="A234" s="2">
        <v>22</v>
      </c>
      <c r="B234" s="2"/>
      <c r="C234" s="2">
        <v>4</v>
      </c>
      <c r="D234" s="3" t="s">
        <v>72</v>
      </c>
      <c r="E234" s="3">
        <v>2014</v>
      </c>
      <c r="F234" s="2">
        <v>6</v>
      </c>
      <c r="G234" s="2">
        <v>1</v>
      </c>
      <c r="H234" s="2"/>
      <c r="I234" s="4">
        <v>0</v>
      </c>
      <c r="J234" s="2"/>
      <c r="K234" s="2"/>
      <c r="L234" s="2"/>
      <c r="M234" s="2"/>
      <c r="N234" s="2"/>
      <c r="O234" s="2">
        <v>1</v>
      </c>
      <c r="P234" s="2"/>
    </row>
    <row r="235" spans="1:16" x14ac:dyDescent="0.25">
      <c r="A235" s="2"/>
      <c r="B235" s="2"/>
      <c r="C235" s="2"/>
      <c r="D235" s="3"/>
      <c r="E235" s="3" t="s">
        <v>52</v>
      </c>
      <c r="F235" s="2">
        <v>6</v>
      </c>
      <c r="G235" s="2">
        <v>1</v>
      </c>
      <c r="H235" s="2"/>
      <c r="I235" s="4">
        <v>0</v>
      </c>
      <c r="J235" s="2">
        <v>0</v>
      </c>
      <c r="K235" s="2">
        <v>0</v>
      </c>
      <c r="L235" s="2"/>
      <c r="M235" s="2"/>
      <c r="N235" s="2"/>
      <c r="O235" s="2">
        <v>1</v>
      </c>
      <c r="P235" s="2"/>
    </row>
    <row r="236" spans="1:16" x14ac:dyDescent="0.25">
      <c r="A236" s="2"/>
      <c r="B236" s="2"/>
      <c r="C236" s="2"/>
      <c r="D236" s="3"/>
      <c r="E236" s="3"/>
    </row>
    <row r="237" spans="1:16" x14ac:dyDescent="0.25">
      <c r="A237" s="2">
        <v>22</v>
      </c>
      <c r="B237" s="2"/>
      <c r="C237" s="2">
        <v>3</v>
      </c>
      <c r="D237" s="3" t="s">
        <v>73</v>
      </c>
      <c r="E237" s="3">
        <v>2014</v>
      </c>
      <c r="F237" s="2">
        <v>5</v>
      </c>
      <c r="G237" s="2"/>
      <c r="H237" s="2"/>
      <c r="I237" s="2"/>
      <c r="J237" s="2"/>
      <c r="K237" s="2"/>
      <c r="L237" s="2"/>
      <c r="M237" s="2"/>
      <c r="N237" s="2"/>
      <c r="O237" s="2">
        <v>2</v>
      </c>
      <c r="P237" s="2">
        <v>1.5</v>
      </c>
    </row>
    <row r="238" spans="1:16" x14ac:dyDescent="0.25">
      <c r="A238" s="2"/>
      <c r="B238" s="2"/>
      <c r="C238" s="2"/>
      <c r="D238" s="3"/>
      <c r="E238" s="3" t="s">
        <v>52</v>
      </c>
      <c r="F238" s="2">
        <v>5</v>
      </c>
      <c r="G238" s="2"/>
      <c r="H238" s="2"/>
      <c r="I238" s="2"/>
      <c r="J238" s="2">
        <v>0</v>
      </c>
      <c r="K238" s="2">
        <v>0</v>
      </c>
      <c r="L238" s="2"/>
      <c r="M238" s="2"/>
      <c r="N238" s="2"/>
      <c r="O238" s="2">
        <v>2</v>
      </c>
      <c r="P238" s="2">
        <v>1.5</v>
      </c>
    </row>
    <row r="239" spans="1:16" x14ac:dyDescent="0.25">
      <c r="A239" s="2"/>
      <c r="B239" s="2"/>
      <c r="C239" s="2"/>
      <c r="D239" s="3"/>
      <c r="E239" s="3"/>
    </row>
    <row r="240" spans="1:16" x14ac:dyDescent="0.25">
      <c r="A240" s="2">
        <v>22</v>
      </c>
      <c r="B240" s="2"/>
      <c r="C240" s="2">
        <v>15</v>
      </c>
      <c r="D240" s="3" t="s">
        <v>49</v>
      </c>
      <c r="E240" s="3">
        <v>2012</v>
      </c>
      <c r="F240" s="2">
        <v>3</v>
      </c>
      <c r="G240" s="2"/>
      <c r="H240" s="2"/>
      <c r="I240" s="2"/>
      <c r="J240" s="2"/>
      <c r="K240" s="2"/>
      <c r="L240" s="2"/>
      <c r="M240" s="2"/>
      <c r="N240" s="2"/>
      <c r="O240" s="2">
        <v>8</v>
      </c>
      <c r="P240" s="2">
        <v>2</v>
      </c>
    </row>
    <row r="241" spans="1:16" x14ac:dyDescent="0.25">
      <c r="A241" s="2"/>
      <c r="B241" s="2"/>
      <c r="C241" s="2"/>
      <c r="D241" s="3"/>
      <c r="E241" s="3" t="s">
        <v>52</v>
      </c>
      <c r="F241" s="2">
        <v>3</v>
      </c>
      <c r="G241" s="2">
        <v>0</v>
      </c>
      <c r="H241" s="2">
        <f>SUM(H218:H240)</f>
        <v>0</v>
      </c>
      <c r="I241" s="4" t="e">
        <f>SUM(H241/G241)</f>
        <v>#DIV/0!</v>
      </c>
      <c r="J241" s="2">
        <f>SUM(J218:J240)</f>
        <v>0</v>
      </c>
      <c r="K241" s="2">
        <f>SUM(H241+J241)</f>
        <v>0</v>
      </c>
      <c r="L241" s="2">
        <f>SUM(L218:L240)</f>
        <v>0</v>
      </c>
      <c r="M241" s="2">
        <f>SUM(M218:M240)</f>
        <v>0</v>
      </c>
      <c r="N241" s="2" t="e">
        <f>SUM(M241/L241)</f>
        <v>#DIV/0!</v>
      </c>
      <c r="O241" s="2">
        <v>8</v>
      </c>
      <c r="P241" s="2">
        <v>2</v>
      </c>
    </row>
    <row r="242" spans="1:16" x14ac:dyDescent="0.25">
      <c r="A242" s="2"/>
      <c r="B242" s="2"/>
      <c r="C242" s="2"/>
      <c r="D242" s="3"/>
      <c r="E242" s="3"/>
      <c r="F242" s="2"/>
      <c r="G242" s="2"/>
      <c r="H242" s="2"/>
      <c r="I242" s="4"/>
      <c r="J242" s="2"/>
      <c r="K242" s="2"/>
      <c r="L242" s="2"/>
      <c r="M242" s="2"/>
      <c r="N242" s="2"/>
      <c r="O242" s="2"/>
      <c r="P242" s="2"/>
    </row>
    <row r="243" spans="1:16" x14ac:dyDescent="0.25">
      <c r="A243" s="2">
        <v>22</v>
      </c>
      <c r="B243" s="2"/>
      <c r="C243" s="2">
        <v>10</v>
      </c>
      <c r="D243" s="3" t="s">
        <v>75</v>
      </c>
      <c r="E243" s="3">
        <v>2014</v>
      </c>
      <c r="F243" s="2">
        <v>3</v>
      </c>
      <c r="G243" s="2">
        <v>0</v>
      </c>
      <c r="H243" s="2">
        <v>0</v>
      </c>
      <c r="I243" s="4">
        <v>0</v>
      </c>
      <c r="J243" s="2">
        <v>0</v>
      </c>
      <c r="K243" s="2"/>
      <c r="L243" s="2"/>
      <c r="M243" s="2"/>
      <c r="N243" s="2"/>
      <c r="O243" s="2">
        <v>1</v>
      </c>
      <c r="P243" s="2">
        <v>1</v>
      </c>
    </row>
    <row r="244" spans="1:16" x14ac:dyDescent="0.25">
      <c r="C244" s="2"/>
      <c r="D244" s="3"/>
      <c r="E244" s="3" t="s">
        <v>52</v>
      </c>
      <c r="F244" s="2">
        <v>3</v>
      </c>
      <c r="G244" s="2">
        <v>0</v>
      </c>
      <c r="H244" s="2">
        <v>0</v>
      </c>
      <c r="I244" s="4">
        <v>0</v>
      </c>
      <c r="J244" s="2">
        <v>0</v>
      </c>
      <c r="K244" s="2">
        <v>0</v>
      </c>
      <c r="L244" s="2">
        <v>0</v>
      </c>
      <c r="M244" s="2">
        <v>0</v>
      </c>
      <c r="N244" s="2"/>
      <c r="O244" s="2">
        <v>1</v>
      </c>
      <c r="P244" s="2">
        <v>1</v>
      </c>
    </row>
    <row r="245" spans="1:16" x14ac:dyDescent="0.25">
      <c r="A245" s="2"/>
      <c r="B245" s="2"/>
      <c r="E245" s="3"/>
    </row>
    <row r="246" spans="1:16" x14ac:dyDescent="0.25">
      <c r="A246" s="2">
        <v>22</v>
      </c>
      <c r="B246" s="2"/>
      <c r="C246" s="2">
        <v>9</v>
      </c>
      <c r="D246" s="3" t="s">
        <v>77</v>
      </c>
      <c r="E246" s="3">
        <v>2015</v>
      </c>
      <c r="F246" s="2">
        <v>2</v>
      </c>
      <c r="G246" s="2">
        <v>3</v>
      </c>
      <c r="H246" s="2">
        <v>0</v>
      </c>
      <c r="I246" s="2">
        <v>0</v>
      </c>
      <c r="J246" s="2">
        <v>0</v>
      </c>
      <c r="K246" s="2"/>
      <c r="L246" s="2"/>
      <c r="M246" s="2"/>
      <c r="N246" s="2"/>
      <c r="O246" s="2">
        <v>0</v>
      </c>
      <c r="P246" s="2">
        <v>1</v>
      </c>
    </row>
    <row r="247" spans="1:16" x14ac:dyDescent="0.25">
      <c r="A247" s="2"/>
      <c r="B247" s="2"/>
      <c r="C247" s="2"/>
      <c r="D247" s="3"/>
      <c r="E247" s="3" t="s">
        <v>52</v>
      </c>
      <c r="F247" s="2">
        <f>SUM(F246)</f>
        <v>2</v>
      </c>
      <c r="G247" s="2">
        <f>SUM(G244:G246)</f>
        <v>3</v>
      </c>
      <c r="H247" s="2">
        <f>SUM(H244:H245)</f>
        <v>0</v>
      </c>
      <c r="I247" s="4">
        <f>SUM(H247/G247)</f>
        <v>0</v>
      </c>
      <c r="J247" s="2">
        <f>SUM(J244:J246)</f>
        <v>0</v>
      </c>
      <c r="K247" s="2">
        <f>SUM(H247+J247)</f>
        <v>0</v>
      </c>
      <c r="L247" s="2">
        <f>SUM(L244:L245)</f>
        <v>0</v>
      </c>
      <c r="M247" s="2">
        <f>SUM(M244:M245)</f>
        <v>0</v>
      </c>
      <c r="N247" s="2" t="e">
        <f>SUM(M247/L247)</f>
        <v>#DIV/0!</v>
      </c>
      <c r="O247" s="2">
        <f>SUM(O246)</f>
        <v>0</v>
      </c>
      <c r="P247" s="2">
        <f>SUM(P246)</f>
        <v>1</v>
      </c>
    </row>
    <row r="248" spans="1:16" x14ac:dyDescent="0.25">
      <c r="C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3"/>
      <c r="E249" s="3"/>
      <c r="F249" s="2"/>
      <c r="G249" s="2"/>
      <c r="H249" s="2"/>
      <c r="I249" s="4"/>
      <c r="J249" s="2"/>
      <c r="K249" s="2"/>
      <c r="L249" s="2"/>
      <c r="M249" s="2"/>
      <c r="N249" s="2"/>
      <c r="O249" s="2"/>
      <c r="P249" s="2"/>
    </row>
    <row r="252" spans="1:16" ht="30" x14ac:dyDescent="0.25">
      <c r="A252" s="2"/>
      <c r="B252" s="2"/>
      <c r="C252" s="2"/>
      <c r="D252" s="3"/>
      <c r="E252" s="1"/>
      <c r="F252" s="1" t="s">
        <v>3</v>
      </c>
      <c r="G252" s="1" t="s">
        <v>53</v>
      </c>
      <c r="H252" s="1" t="s">
        <v>15</v>
      </c>
      <c r="I252" s="1" t="s">
        <v>54</v>
      </c>
      <c r="J252" s="1" t="s">
        <v>55</v>
      </c>
      <c r="K252" s="1" t="s">
        <v>4</v>
      </c>
      <c r="L252" s="1" t="s">
        <v>5</v>
      </c>
      <c r="M252" s="1" t="s">
        <v>6</v>
      </c>
      <c r="N252" s="1" t="s">
        <v>7</v>
      </c>
      <c r="O252" s="1" t="s">
        <v>8</v>
      </c>
    </row>
    <row r="253" spans="1:16" x14ac:dyDescent="0.25">
      <c r="A253" s="2"/>
      <c r="B253" s="2"/>
      <c r="C253" s="2">
        <v>4</v>
      </c>
      <c r="D253" s="3" t="s">
        <v>27</v>
      </c>
      <c r="E253" s="3">
        <v>2012</v>
      </c>
      <c r="F253" s="2">
        <v>1</v>
      </c>
      <c r="G253" s="2">
        <v>0.5</v>
      </c>
      <c r="H253" s="2">
        <v>1</v>
      </c>
      <c r="I253" s="2">
        <v>1</v>
      </c>
      <c r="J253" s="2">
        <v>0</v>
      </c>
      <c r="K253" s="4">
        <v>0</v>
      </c>
      <c r="L253" s="2">
        <v>96</v>
      </c>
      <c r="M253" s="2"/>
      <c r="N253" s="2"/>
      <c r="O253" s="2"/>
    </row>
    <row r="254" spans="1:16" x14ac:dyDescent="0.25">
      <c r="A254" s="2"/>
      <c r="B254" s="2"/>
      <c r="C254" s="2"/>
      <c r="D254" s="3"/>
      <c r="E254" s="3" t="s">
        <v>52</v>
      </c>
      <c r="F254" s="2">
        <v>1</v>
      </c>
      <c r="G254" s="2">
        <v>0.5</v>
      </c>
      <c r="H254" s="2">
        <v>1</v>
      </c>
      <c r="I254" s="2">
        <v>1</v>
      </c>
      <c r="J254" s="2">
        <v>0</v>
      </c>
      <c r="K254" s="4">
        <v>0</v>
      </c>
      <c r="L254" s="2">
        <v>96</v>
      </c>
      <c r="M254" s="2"/>
      <c r="N254" s="2"/>
      <c r="O254" s="2"/>
    </row>
    <row r="255" spans="1:16" x14ac:dyDescent="0.25">
      <c r="A255" s="2"/>
      <c r="B255" s="2"/>
      <c r="C255" s="2"/>
      <c r="D255" s="3"/>
      <c r="E255" s="3"/>
      <c r="F255" s="2"/>
      <c r="G255" s="2"/>
      <c r="H255" s="2"/>
      <c r="I255" s="2"/>
      <c r="J255" s="2"/>
      <c r="K255" s="4"/>
      <c r="L255" s="2"/>
      <c r="M255" s="2"/>
      <c r="N255" s="2"/>
      <c r="O255" s="2"/>
    </row>
    <row r="256" spans="1:16" x14ac:dyDescent="0.25">
      <c r="A256" s="2"/>
      <c r="B256" s="2"/>
      <c r="C256" s="2">
        <v>19</v>
      </c>
      <c r="D256" s="3" t="s">
        <v>9</v>
      </c>
      <c r="E256" s="3">
        <v>2013</v>
      </c>
      <c r="F256" s="2">
        <v>1</v>
      </c>
      <c r="G256" s="2">
        <v>3</v>
      </c>
      <c r="H256" s="2">
        <v>2</v>
      </c>
      <c r="I256" s="2">
        <v>1</v>
      </c>
      <c r="J256" s="2">
        <v>1</v>
      </c>
      <c r="K256" s="4">
        <v>0.5</v>
      </c>
      <c r="L256" s="2">
        <v>16</v>
      </c>
      <c r="M256" s="2"/>
      <c r="N256" s="2"/>
      <c r="O256" s="2"/>
    </row>
    <row r="257" spans="1:15" x14ac:dyDescent="0.25">
      <c r="A257" s="2"/>
      <c r="B257" s="2"/>
      <c r="C257" s="2"/>
      <c r="D257" s="3"/>
      <c r="E257" s="3">
        <v>2015</v>
      </c>
      <c r="F257" s="2">
        <v>1</v>
      </c>
      <c r="G257" s="2">
        <v>9.5</v>
      </c>
      <c r="H257" s="2">
        <v>4</v>
      </c>
      <c r="I257" s="2">
        <v>2</v>
      </c>
      <c r="J257" s="2">
        <v>2</v>
      </c>
      <c r="K257" s="4">
        <v>0.5</v>
      </c>
      <c r="L257" s="2">
        <v>10.11</v>
      </c>
      <c r="M257" s="2"/>
      <c r="N257" s="2"/>
      <c r="O257" s="2"/>
    </row>
    <row r="258" spans="1:15" x14ac:dyDescent="0.25">
      <c r="A258" s="2"/>
      <c r="B258" s="2"/>
      <c r="C258" s="2"/>
      <c r="D258" s="3"/>
      <c r="E258" s="3" t="s">
        <v>52</v>
      </c>
      <c r="F258" s="2">
        <f>SUM(F256:F257)</f>
        <v>2</v>
      </c>
      <c r="G258" s="2">
        <f>SUM(G256:G257)</f>
        <v>12.5</v>
      </c>
      <c r="H258" s="2">
        <f>SUM(H256:H257)</f>
        <v>6</v>
      </c>
      <c r="I258" s="2">
        <f>SUM(I256:I257)</f>
        <v>3</v>
      </c>
      <c r="J258" s="2">
        <f>SUM(J256:J257)</f>
        <v>3</v>
      </c>
      <c r="K258" s="4">
        <v>0.5</v>
      </c>
      <c r="L258" s="7">
        <f>SUM(I258/0.25)</f>
        <v>12</v>
      </c>
      <c r="M258" s="2"/>
      <c r="N258" s="2"/>
      <c r="O258" s="2"/>
    </row>
    <row r="259" spans="1:15" x14ac:dyDescent="0.25">
      <c r="A259" s="2"/>
      <c r="B259" s="2"/>
      <c r="C259" s="2"/>
      <c r="D259" s="3"/>
      <c r="E259" s="3"/>
      <c r="F259" s="2"/>
      <c r="G259" s="2"/>
      <c r="H259" s="2"/>
      <c r="I259" s="2"/>
      <c r="J259" s="2"/>
      <c r="K259" s="4"/>
      <c r="L259" s="2"/>
      <c r="M259" s="2"/>
      <c r="N259" s="2"/>
      <c r="O259" s="2"/>
    </row>
    <row r="260" spans="1:15" x14ac:dyDescent="0.25">
      <c r="A260" s="2"/>
      <c r="B260" s="2"/>
      <c r="C260" s="2">
        <v>99</v>
      </c>
      <c r="D260" s="3" t="s">
        <v>86</v>
      </c>
      <c r="E260" s="3">
        <v>2015</v>
      </c>
      <c r="F260" s="2">
        <v>15</v>
      </c>
      <c r="G260" s="2">
        <v>711</v>
      </c>
      <c r="H260" s="2">
        <v>273</v>
      </c>
      <c r="I260" s="2">
        <v>148</v>
      </c>
      <c r="J260" s="2">
        <v>125</v>
      </c>
      <c r="K260" s="4">
        <f>SUM(J260/H260)</f>
        <v>0.45787545787545786</v>
      </c>
      <c r="L260" s="7">
        <f>SUM(I260/F260)</f>
        <v>9.8666666666666671</v>
      </c>
      <c r="M260" s="2">
        <v>5</v>
      </c>
      <c r="N260" s="2">
        <v>10</v>
      </c>
      <c r="O260" s="2">
        <v>0</v>
      </c>
    </row>
    <row r="261" spans="1:15" x14ac:dyDescent="0.25">
      <c r="A261" s="2"/>
      <c r="B261" s="2"/>
      <c r="C261" s="2"/>
      <c r="D261" s="3"/>
      <c r="E261" s="3">
        <v>2016</v>
      </c>
      <c r="F261" s="2">
        <v>8</v>
      </c>
      <c r="G261" s="2">
        <v>336</v>
      </c>
      <c r="H261" s="2">
        <v>52</v>
      </c>
      <c r="I261" s="2">
        <v>22</v>
      </c>
      <c r="J261" s="2">
        <v>30</v>
      </c>
      <c r="K261" s="4">
        <v>0.57699999999999996</v>
      </c>
      <c r="L261" s="7">
        <v>3.1429999999999998</v>
      </c>
      <c r="M261" s="2">
        <v>8</v>
      </c>
      <c r="N261" s="2">
        <v>0</v>
      </c>
      <c r="O261" s="2">
        <v>0</v>
      </c>
    </row>
    <row r="262" spans="1:15" x14ac:dyDescent="0.25">
      <c r="A262" s="2"/>
      <c r="B262" s="2"/>
      <c r="C262" s="2"/>
      <c r="D262" s="3"/>
      <c r="E262" s="3" t="s">
        <v>52</v>
      </c>
      <c r="F262" s="2">
        <f>SUM(F260:F261)</f>
        <v>23</v>
      </c>
      <c r="G262" s="2">
        <f>SUM(G260:G261)</f>
        <v>1047</v>
      </c>
      <c r="H262" s="2">
        <f>SUM(H260:H261)</f>
        <v>325</v>
      </c>
      <c r="I262" s="2">
        <f>SUM(I260:I261)</f>
        <v>170</v>
      </c>
      <c r="J262" s="2">
        <f>SUM(J260:J261)</f>
        <v>155</v>
      </c>
      <c r="K262" s="4">
        <f>SUM(J262/H262)</f>
        <v>0.47692307692307695</v>
      </c>
      <c r="L262" s="7">
        <f>SUM(I262/F262)</f>
        <v>7.3913043478260869</v>
      </c>
      <c r="M262" s="2">
        <f>SUM(M260:M261)</f>
        <v>13</v>
      </c>
      <c r="N262" s="2">
        <f>SUM(N260:N261)</f>
        <v>10</v>
      </c>
      <c r="O262" s="2">
        <f>SUM(O260:O261)</f>
        <v>0</v>
      </c>
    </row>
    <row r="263" spans="1:15" x14ac:dyDescent="0.25">
      <c r="A263" s="2"/>
      <c r="B263" s="2"/>
      <c r="C263" s="2"/>
      <c r="D263" s="3"/>
      <c r="E263" s="3"/>
      <c r="F263" s="2"/>
      <c r="G263" s="2"/>
      <c r="H263" s="2"/>
      <c r="I263" s="2"/>
      <c r="J263" s="2"/>
      <c r="K263" s="4"/>
      <c r="L263" s="2"/>
      <c r="M263" s="2"/>
      <c r="N263" s="2"/>
      <c r="O263" s="2"/>
    </row>
    <row r="264" spans="1:15" x14ac:dyDescent="0.25">
      <c r="A264" s="2"/>
      <c r="B264" s="2"/>
      <c r="C264" s="2">
        <v>17</v>
      </c>
      <c r="D264" s="3" t="s">
        <v>10</v>
      </c>
      <c r="E264" s="3">
        <v>2012</v>
      </c>
      <c r="F264" s="2">
        <v>6</v>
      </c>
      <c r="G264" s="2">
        <v>288</v>
      </c>
      <c r="H264" s="2">
        <v>113</v>
      </c>
      <c r="I264" s="2">
        <v>54</v>
      </c>
      <c r="J264" s="2">
        <v>59</v>
      </c>
      <c r="K264" s="4">
        <v>0.52200000000000002</v>
      </c>
      <c r="L264" s="2">
        <v>9</v>
      </c>
      <c r="M264" s="2">
        <v>2</v>
      </c>
      <c r="N264" s="2">
        <v>4</v>
      </c>
      <c r="O264" s="2">
        <v>0</v>
      </c>
    </row>
    <row r="265" spans="1:15" x14ac:dyDescent="0.25">
      <c r="A265" s="2"/>
      <c r="B265" s="2"/>
      <c r="C265" s="2"/>
      <c r="D265" s="3"/>
      <c r="E265" s="3">
        <v>2013</v>
      </c>
      <c r="F265" s="2">
        <v>6</v>
      </c>
      <c r="G265" s="2">
        <v>239</v>
      </c>
      <c r="H265" s="2">
        <v>57</v>
      </c>
      <c r="I265" s="2">
        <v>22</v>
      </c>
      <c r="J265" s="2">
        <v>35</v>
      </c>
      <c r="K265" s="4">
        <v>0.61399999999999999</v>
      </c>
      <c r="L265" s="7">
        <v>4.4180000000000001</v>
      </c>
      <c r="M265" s="2">
        <v>2</v>
      </c>
      <c r="N265" s="2">
        <v>3</v>
      </c>
      <c r="O265" s="2">
        <v>0</v>
      </c>
    </row>
    <row r="266" spans="1:15" x14ac:dyDescent="0.25">
      <c r="A266" s="2"/>
      <c r="B266" s="2"/>
      <c r="C266" s="2"/>
      <c r="D266" s="3"/>
      <c r="E266" s="3">
        <v>2014</v>
      </c>
      <c r="F266" s="2">
        <v>1</v>
      </c>
      <c r="G266" s="2">
        <v>48</v>
      </c>
      <c r="H266" s="2">
        <v>14</v>
      </c>
      <c r="I266" s="2">
        <v>3</v>
      </c>
      <c r="J266" s="2">
        <v>11</v>
      </c>
      <c r="K266" s="4">
        <v>0.78600000000000003</v>
      </c>
      <c r="L266" s="7">
        <v>3</v>
      </c>
      <c r="M266" s="2">
        <v>1</v>
      </c>
      <c r="N266" s="2">
        <v>0</v>
      </c>
      <c r="O266" s="2">
        <v>0</v>
      </c>
    </row>
    <row r="267" spans="1:15" x14ac:dyDescent="0.25">
      <c r="A267" s="2"/>
      <c r="B267" s="2"/>
      <c r="C267" s="2"/>
      <c r="D267" s="3"/>
      <c r="E267" s="3" t="s">
        <v>52</v>
      </c>
      <c r="F267" s="2">
        <f>SUM(F264:F266)</f>
        <v>13</v>
      </c>
      <c r="G267" s="2">
        <f>SUM(G264:G266)</f>
        <v>575</v>
      </c>
      <c r="H267" s="2">
        <f>SUM(H264:H266)</f>
        <v>184</v>
      </c>
      <c r="I267" s="2">
        <f>SUM(I264:I266)</f>
        <v>79</v>
      </c>
      <c r="J267" s="2">
        <f>SUM(J264:J266)</f>
        <v>105</v>
      </c>
      <c r="K267" s="4">
        <f>SUM(J267/H267)</f>
        <v>0.57065217391304346</v>
      </c>
      <c r="L267" s="7">
        <f>SUM(I267/F267)</f>
        <v>6.0769230769230766</v>
      </c>
      <c r="M267" s="2">
        <f>SUM(M264:M266)</f>
        <v>5</v>
      </c>
      <c r="N267" s="2">
        <f>SUM(N264:N265)</f>
        <v>7</v>
      </c>
      <c r="O267" s="2">
        <v>0</v>
      </c>
    </row>
    <row r="268" spans="1:15" x14ac:dyDescent="0.25">
      <c r="A268" s="2"/>
      <c r="B268" s="2"/>
      <c r="C268" s="2"/>
      <c r="D268" s="3"/>
      <c r="E268" s="3"/>
      <c r="F268" s="2"/>
      <c r="G268" s="2"/>
      <c r="H268" s="2"/>
      <c r="I268" s="2"/>
      <c r="J268" s="2"/>
      <c r="K268" s="4"/>
      <c r="L268" s="2"/>
      <c r="M268" s="2"/>
      <c r="N268" s="2"/>
      <c r="O268" s="2"/>
    </row>
    <row r="269" spans="1:15" x14ac:dyDescent="0.25">
      <c r="A269" s="2"/>
      <c r="B269" s="2"/>
      <c r="C269" s="2">
        <v>29</v>
      </c>
      <c r="D269" s="3" t="s">
        <v>11</v>
      </c>
      <c r="E269" s="3">
        <v>2012</v>
      </c>
      <c r="F269" s="2">
        <v>11</v>
      </c>
      <c r="G269" s="2">
        <v>527.5</v>
      </c>
      <c r="H269" s="2">
        <v>214</v>
      </c>
      <c r="I269" s="2">
        <v>101</v>
      </c>
      <c r="J269" s="2">
        <v>113</v>
      </c>
      <c r="K269" s="4">
        <v>0.52800000000000002</v>
      </c>
      <c r="L269" s="2">
        <v>9.1910000000000007</v>
      </c>
      <c r="M269" s="2">
        <v>3</v>
      </c>
      <c r="N269" s="2">
        <v>8</v>
      </c>
      <c r="O269" s="2">
        <v>0</v>
      </c>
    </row>
    <row r="270" spans="1:15" x14ac:dyDescent="0.25">
      <c r="A270" s="2"/>
      <c r="B270" s="2"/>
      <c r="C270" s="2"/>
      <c r="D270" s="3"/>
      <c r="E270" s="3">
        <v>2013</v>
      </c>
      <c r="F270" s="2">
        <v>12</v>
      </c>
      <c r="G270" s="2">
        <v>585.4</v>
      </c>
      <c r="H270" s="2">
        <v>243</v>
      </c>
      <c r="I270" s="2">
        <v>99</v>
      </c>
      <c r="J270" s="2">
        <v>144</v>
      </c>
      <c r="K270" s="4">
        <v>0.59299999999999997</v>
      </c>
      <c r="L270" s="2">
        <v>8.1180000000000003</v>
      </c>
      <c r="M270" s="2">
        <v>4</v>
      </c>
      <c r="N270" s="2">
        <v>8</v>
      </c>
      <c r="O270" s="2">
        <v>0</v>
      </c>
    </row>
    <row r="271" spans="1:15" x14ac:dyDescent="0.25">
      <c r="C271" s="2"/>
      <c r="D271" s="3"/>
      <c r="E271" s="3">
        <v>2014</v>
      </c>
      <c r="F271" s="2">
        <v>15</v>
      </c>
      <c r="G271" s="2">
        <v>720</v>
      </c>
      <c r="H271" s="2">
        <v>284</v>
      </c>
      <c r="I271" s="2">
        <v>128</v>
      </c>
      <c r="J271" s="2">
        <v>156</v>
      </c>
      <c r="K271" s="4">
        <v>0.54900000000000004</v>
      </c>
      <c r="L271" s="2">
        <v>8.5329999999999995</v>
      </c>
      <c r="M271" s="2">
        <v>4</v>
      </c>
      <c r="N271" s="2">
        <v>11</v>
      </c>
      <c r="O271" s="2">
        <v>0</v>
      </c>
    </row>
    <row r="272" spans="1:15" x14ac:dyDescent="0.25">
      <c r="E272" s="3" t="s">
        <v>52</v>
      </c>
      <c r="F272" s="2">
        <f>SUM(F269:F271)</f>
        <v>38</v>
      </c>
      <c r="G272" s="2">
        <f>SUM(G269:G271)</f>
        <v>1832.9</v>
      </c>
      <c r="H272" s="2">
        <f>SUM(H269:H271)</f>
        <v>741</v>
      </c>
      <c r="I272" s="2">
        <f>SUM(I269:I271)</f>
        <v>328</v>
      </c>
      <c r="J272" s="2">
        <f>SUM(J269:J271)</f>
        <v>413</v>
      </c>
      <c r="K272" s="4">
        <f>SUM(J272/H272)</f>
        <v>0.55735492577597845</v>
      </c>
      <c r="L272" s="7">
        <f>SUM(I272/F272)</f>
        <v>8.6315789473684212</v>
      </c>
      <c r="M272" s="2">
        <f>SUM(M269:M271)</f>
        <v>11</v>
      </c>
      <c r="N272" s="2">
        <f>SUM(N269:N271)</f>
        <v>27</v>
      </c>
      <c r="O272" s="2">
        <v>0</v>
      </c>
    </row>
    <row r="274" spans="1:15" x14ac:dyDescent="0.25">
      <c r="A274" s="2"/>
      <c r="B274" s="2"/>
      <c r="C274" s="2">
        <v>15</v>
      </c>
      <c r="D274" s="3" t="s">
        <v>90</v>
      </c>
      <c r="E274" s="3">
        <v>2016</v>
      </c>
      <c r="F274" s="2">
        <v>9</v>
      </c>
      <c r="G274" s="2">
        <v>384</v>
      </c>
      <c r="H274" s="2">
        <v>113</v>
      </c>
      <c r="I274" s="2">
        <v>56</v>
      </c>
      <c r="J274" s="2">
        <v>57</v>
      </c>
      <c r="K274" s="4">
        <f>SUM(J274/H274)</f>
        <v>0.50442477876106195</v>
      </c>
      <c r="L274" s="7">
        <v>7</v>
      </c>
      <c r="M274" s="2">
        <v>5</v>
      </c>
      <c r="N274" s="2">
        <v>4</v>
      </c>
      <c r="O274" s="2">
        <v>0</v>
      </c>
    </row>
    <row r="275" spans="1:15" x14ac:dyDescent="0.25">
      <c r="A275" s="2"/>
      <c r="B275" s="2"/>
      <c r="C275" s="2"/>
      <c r="D275" s="3"/>
      <c r="E275" s="3" t="s">
        <v>52</v>
      </c>
      <c r="F275" s="2">
        <f>SUM(F274)</f>
        <v>9</v>
      </c>
      <c r="G275" s="2">
        <f>SUM(G274)</f>
        <v>384</v>
      </c>
      <c r="H275" s="2">
        <f>SUM(H274)</f>
        <v>113</v>
      </c>
      <c r="I275" s="2">
        <f>SUM(I274)</f>
        <v>56</v>
      </c>
      <c r="J275" s="2">
        <f>SUM(J274)</f>
        <v>57</v>
      </c>
      <c r="K275" s="4">
        <f>SUM(J275/H275)</f>
        <v>0.50442477876106195</v>
      </c>
      <c r="L275" s="7">
        <v>7</v>
      </c>
      <c r="M275" s="2">
        <v>5</v>
      </c>
      <c r="N275" s="2">
        <v>4</v>
      </c>
      <c r="O275" s="2">
        <v>0</v>
      </c>
    </row>
  </sheetData>
  <mergeCells count="2">
    <mergeCell ref="B1:C1"/>
    <mergeCell ref="B2:C2"/>
  </mergeCells>
  <hyperlinks>
    <hyperlink ref="D215" r:id="rId1" display="https://leagueathletics.com/StatsPlayer.asp?player=1406626&amp;teamid=146003&amp;org=grandcitieslacrosse.org"/>
    <hyperlink ref="D88" r:id="rId2" display="https://leagueathletics.com/StatsPlayer.asp?player=1721961&amp;teamid=146003&amp;org=grandcitieslacrosse.org"/>
    <hyperlink ref="D231" r:id="rId3" display="https://leagueathletics.com/StatsPlayer.asp?player=1751979&amp;teamid=146003&amp;org=grandcitieslacrosse.org"/>
    <hyperlink ref="D142" r:id="rId4" display="https://leagueathletics.com/StatsPlayer.asp?player=1748423&amp;teamid=146003&amp;org=grandcitieslacrosse.org"/>
    <hyperlink ref="D253" r:id="rId5" display="https://leagueathletics.com/StatsPlayer.asp?player=1082694&amp;teamid=90868&amp;org=grandcitieslacrosse.org"/>
    <hyperlink ref="D264" r:id="rId6" display="https://leagueathletics.com/StatsPlayer.asp?player=1405750&amp;teamid=90868&amp;org=grandcitieslacrosse.org"/>
    <hyperlink ref="D269" r:id="rId7" display="https://leagueathletics.com/StatsPlayer.asp?player=1406605&amp;teamid=90868&amp;org=grandcitieslacrosse.org"/>
    <hyperlink ref="D256" r:id="rId8" display="https://leagueathletics.com/StatsPlayer.asp?player=1455075&amp;teamid=146003&amp;org=grandcitieslacrosse.org"/>
    <hyperlink ref="D211" r:id="rId9" display="https://leagueathletics.com/StatsPlayer.asp?player=1427143&amp;teamid=90868&amp;org=grandcitieslacrosse.org"/>
    <hyperlink ref="D23" r:id="rId10" display="https://leagueathletics.com/StatsPlayer.asp?player=1155135&amp;teamid=90868&amp;org=grandcitieslacrosse.org"/>
    <hyperlink ref="D117" r:id="rId11" display="https://leagueathletics.com/StatsPlayer.asp?player=1065261&amp;teamid=90868&amp;org=grandcitieslacrosse.org"/>
    <hyperlink ref="D18" r:id="rId12" display="https://leagueathletics.com/StatsPlayer.asp?player=1073293&amp;teamid=90868&amp;org=grandcitieslacrosse.org"/>
    <hyperlink ref="D62" r:id="rId13" display="https://leagueathletics.com/StatsPlayer.asp?player=1063718&amp;teamid=90868&amp;org=grandcitieslacrosse.org"/>
    <hyperlink ref="D182" r:id="rId14" display="https://leagueathletics.com/StatsPlayer.asp?player=1408112&amp;teamid=90868&amp;org=grandcitieslacrosse.org"/>
    <hyperlink ref="D74" r:id="rId15" display="https://leagueathletics.com/StatsPlayer.asp?player=1438583&amp;teamid=90868&amp;org=grandcitieslacrosse.org"/>
    <hyperlink ref="D110" r:id="rId16" display="https://leagueathletics.com/StatsPlayer.asp?player=1404684&amp;teamid=90868&amp;org=grandcitieslacrosse.org"/>
    <hyperlink ref="D57" r:id="rId17" display="https://leagueathletics.com/StatsPlayer.asp?player=1074094&amp;teamid=90868&amp;org=grandcitieslacrosse.org"/>
    <hyperlink ref="D47" r:id="rId18" display="https://leagueathletics.com/StatsPlayer.asp?player=1453922&amp;teamid=90868&amp;org=grandcitieslacrosse.org"/>
    <hyperlink ref="D14" r:id="rId19" display="https://leagueathletics.com/StatsPlayer.asp?player=1046616&amp;teamid=90868&amp;org=grandcitieslacrosse.org"/>
    <hyperlink ref="D3" r:id="rId20" display="https://leagueathletics.com/StatsPlayer.asp?player=1046615&amp;teamid=90868&amp;org=grandcitieslacrosse.org"/>
    <hyperlink ref="D35" r:id="rId21" display="https://leagueathletics.com/StatsPlayer.asp?player=1075915&amp;teamid=90868&amp;org=grandcitieslacrosse.org"/>
    <hyperlink ref="D240" r:id="rId22" display="https://leagueathletics.com/StatsPlayer.asp?player=1453664&amp;teamid=90868&amp;org=grandcitieslacrosse.org"/>
    <hyperlink ref="D222" r:id="rId23" display="https://leagueathletics.com/StatsPlayer.asp?player=1440719&amp;teamid=90868&amp;org=grandcitieslacrosse.org"/>
    <hyperlink ref="D225" r:id="rId24" display="https://leagueathletics.com/StatsPlayer.asp?player=1412541&amp;teamid=90868&amp;org=grandcitieslacrosse.org"/>
    <hyperlink ref="D146" r:id="rId25" display="https://leagueathletics.com/StatsPlayer.asp?player=1405750&amp;teamid=90868&amp;org=grandcitieslacrosse.org"/>
    <hyperlink ref="D166" r:id="rId26" display="https://leagueathletics.com/StatsPlayer.asp?player=1315859&amp;teamid=90868&amp;org=grandcitieslacrosse.org"/>
    <hyperlink ref="D170" r:id="rId27" display="https://leagueathletics.com/StatsPlayer.asp?player=1409148&amp;teamid=90868&amp;org=grandcitieslacrosse.org"/>
    <hyperlink ref="D174" r:id="rId28" display="https://leagueathletics.com/StatsPlayer.asp?player=1406605&amp;teamid=90868&amp;org=grandcitieslacrosse.org"/>
    <hyperlink ref="D41" r:id="rId29" display="https://leagueathletics.com/StatsPlayer.asp?player=1455075&amp;teamid=146003&amp;org=grandcitieslacrosse.org"/>
    <hyperlink ref="D100" r:id="rId30" display="https://leagueathletics.com/StatsPlayer.asp?player=1737961&amp;teamid=146003&amp;org=grandcitieslacrosse.org"/>
    <hyperlink ref="D96" r:id="rId31" display="https://leagueathletics.com/StatsPlayer.asp?player=1082694&amp;teamid=90868&amp;org=grandcitieslacrosse.org"/>
    <hyperlink ref="D83" r:id="rId32" display="https://leagueathletics.com/StatsPlayer.asp?player=1074433&amp;teamid=90868&amp;org=grandcitieslacrosse.org"/>
    <hyperlink ref="D136" r:id="rId33" display="https://leagueathletics.com/StatsPlayer.asp?player=1433793&amp;teamid=90868&amp;org=grandcitieslacrosse.org"/>
    <hyperlink ref="D122" r:id="rId34" display="https://leagueathletics.com/StatsPlayer.asp?player=1984358&amp;teamid=193531&amp;org=grandcitieslacrosse.org"/>
    <hyperlink ref="D179" r:id="rId35" display="https://leagueathletics.com/StatsPlayer.asp?player=2021630&amp;teamid=193531&amp;org=grandcitieslacrosse.org"/>
    <hyperlink ref="D219" r:id="rId36" display="https://leagueathletics.com/StatsPlayer.asp?player=2022866&amp;teamid=193531&amp;org=grandcitieslacrosse.org"/>
    <hyperlink ref="D228" r:id="rId37" display="https://leagueathletics.com/StatsPlayer.asp?player=2061907&amp;teamid=193531&amp;org=grandcitieslacrosse.org"/>
    <hyperlink ref="D234" r:id="rId38" display="https://leagueathletics.com/StatsPlayer.asp?player=2043067&amp;teamid=193531&amp;org=grandcitieslacrosse.org"/>
    <hyperlink ref="D237" r:id="rId39" display="https://leagueathletics.com/StatsPlayer.asp?player=2057470&amp;teamid=193531&amp;org=grandcitieslacrosse.org"/>
    <hyperlink ref="D185" r:id="rId40" display="https://leagueathletics.com/StatsPlayer.asp?player=2046345&amp;teamid=193531&amp;org=grandcitieslacrosse.org"/>
    <hyperlink ref="D243" r:id="rId41" display="https://leagueathletics.com/StatsPlayer.asp?player=2040280&amp;teamid=193531&amp;org=grandcitieslacrosse.org"/>
    <hyperlink ref="D10" r:id="rId42" display="https://leagueathletics.com/StatsPlayer.asp?player=2061907&amp;teamid=193531&amp;org=grandcitieslacrosse.org"/>
    <hyperlink ref="D246" r:id="rId43" display="https://leagueathletics.com/StatsPlayer.asp?player=2040280&amp;teamid=193531&amp;org=grandcitieslacrosse.org"/>
    <hyperlink ref="D133" r:id="rId44" display="https://leagueathletics.com/StatsPlayer.asp?player=2040280&amp;teamid=193531&amp;org=grandcitieslacrosse.org"/>
    <hyperlink ref="D32" r:id="rId45" display="https://leagueathletics.com/StatsPlayer.asp?player=2040280&amp;teamid=193531&amp;org=grandcitieslacrosse.org"/>
    <hyperlink ref="D53" r:id="rId46" display="https://leagueathletics.com/StatsPlayer.asp?player=2040280&amp;teamid=193531&amp;org=grandcitieslacrosse.org"/>
    <hyperlink ref="D28" r:id="rId47" display="https://leagueathletics.com/StatsPlayer.asp?player=2040280&amp;teamid=193531&amp;org=grandcitieslacrosse.org"/>
    <hyperlink ref="D151" r:id="rId48" display="https://leagueathletics.com/StatsPlayer.asp?player=2040280&amp;teamid=193531&amp;org=grandcitieslacrosse.org"/>
    <hyperlink ref="D103" r:id="rId49" display="https://leagueathletics.com/StatsPlayer.asp?player=2040280&amp;teamid=193531&amp;org=grandcitieslacrosse.org"/>
    <hyperlink ref="D161" r:id="rId50" display="https://leagueathletics.com/StatsPlayer.asp?player=1381096&amp;teamid=90868&amp;org=grandcitieslacrosse.org"/>
    <hyperlink ref="D70" r:id="rId51" display="https://leagueathletics.com/StatsPlayer.asp?player=2040280&amp;teamid=193531&amp;org=grandcitieslacrosse.org"/>
    <hyperlink ref="D260" r:id="rId52" display="https://leagueathletics.com/StatsPlayer.asp?player=1082694&amp;teamid=90868&amp;org=grandcitieslacrosse.org"/>
    <hyperlink ref="D126" r:id="rId53" display="https://leagueathletics.com/StatsPlayer.asp?player=2040280&amp;teamid=193531&amp;org=grandcitieslacrosse.org"/>
    <hyperlink ref="D155" r:id="rId54" display="https://leagueathletics.com/StatsPlayer.asp?player=1408112&amp;teamid=90868&amp;org=grandcitieslacrosse.org"/>
    <hyperlink ref="D107" r:id="rId55" display="https://leagueathletics.com/StatsPlayer.asp?player=1737961&amp;teamid=146003&amp;org=grandcitieslacrosse.org"/>
    <hyperlink ref="D274" r:id="rId56" display="https://leagueathletics.com/StatsPlayer.asp?player=1082694&amp;teamid=90868&amp;org=grandcitieslacrosse.org"/>
    <hyperlink ref="D93" r:id="rId57" display="https://leagueathletics.com/StatsPlayer.asp?player=1737961&amp;teamid=146003&amp;org=grandcitieslacrosse.org"/>
    <hyperlink ref="D67" r:id="rId58" display="https://leagueathletics.com/StatsPlayer.asp?player=1737961&amp;teamid=146003&amp;org=grandcitieslacrosse.org"/>
    <hyperlink ref="D80" r:id="rId59" display="https://leagueathletics.com/StatsPlayer.asp?player=1737961&amp;teamid=146003&amp;org=grandcitieslacrosse.org"/>
    <hyperlink ref="D114" r:id="rId60" display="https://leagueathletics.com/StatsPlayer.asp?player=1737961&amp;teamid=146003&amp;org=grandcitieslacrosse.org"/>
    <hyperlink ref="D158" r:id="rId61" display="https://leagueathletics.com/StatsPlayer.asp?player=1408112&amp;teamid=90868&amp;org=grandcitieslacrosse.org"/>
    <hyperlink ref="D130" r:id="rId62" display="https://leagueathletics.com/StatsPlayer.asp?player=1408112&amp;teamid=90868&amp;org=grandcitieslacrosse.org"/>
    <hyperlink ref="D193" r:id="rId63" display="https://leagueathletics.com/StatsPlayer.asp?player=1408112&amp;teamid=90868&amp;org=grandcitieslacrosse.org"/>
    <hyperlink ref="D196" r:id="rId64" display="https://leagueathletics.com/StatsPlayer.asp?player=1408112&amp;teamid=90868&amp;org=grandcitieslacrosse.org"/>
    <hyperlink ref="D199" r:id="rId65" display="https://leagueathletics.com/StatsPlayer.asp?player=1408112&amp;teamid=90868&amp;org=grandcitieslacrosse.org"/>
    <hyperlink ref="D202" r:id="rId66" display="https://leagueathletics.com/StatsPlayer.asp?player=1408112&amp;teamid=90868&amp;org=grandcitieslacrosse.org"/>
    <hyperlink ref="D205" r:id="rId67" display="https://leagueathletics.com/StatsPlayer.asp?player=1408112&amp;teamid=90868&amp;org=grandcitieslacrosse.org"/>
    <hyperlink ref="D208" r:id="rId68" display="https://leagueathletics.com/StatsPlayer.asp?player=1408112&amp;teamid=90868&amp;org=grandcitieslacrosse.org"/>
    <hyperlink ref="D190" r:id="rId69" display="https://leagueathletics.com/StatsPlayer.asp?player=1408112&amp;teamid=90868&amp;org=grandcitieslacrosse.org"/>
  </hyperlinks>
  <pageMargins left="0.7" right="0.7" top="0.75" bottom="0.75" header="0.3" footer="0.3"/>
  <pageSetup orientation="landscape" r:id="rId7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4" workbookViewId="0">
      <selection activeCell="A9" sqref="A9:XFD14"/>
    </sheetView>
  </sheetViews>
  <sheetFormatPr defaultRowHeight="15" x14ac:dyDescent="0.25"/>
  <sheetData>
    <row r="1" spans="1:13" x14ac:dyDescent="0.25">
      <c r="A1" t="s">
        <v>0</v>
      </c>
    </row>
    <row r="2" spans="1:13" x14ac:dyDescent="0.25">
      <c r="A2" s="1"/>
      <c r="B2" s="1" t="s">
        <v>1</v>
      </c>
      <c r="C2" s="1" t="s">
        <v>2</v>
      </c>
      <c r="D2" s="1" t="s">
        <v>3</v>
      </c>
      <c r="E2" s="1" t="s">
        <v>58</v>
      </c>
      <c r="F2" s="1" t="s">
        <v>59</v>
      </c>
      <c r="G2" s="1" t="s">
        <v>60</v>
      </c>
      <c r="H2" s="1" t="s">
        <v>61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x14ac:dyDescent="0.25">
      <c r="A3" s="2">
        <v>1</v>
      </c>
      <c r="B3" s="2">
        <v>17</v>
      </c>
      <c r="C3" s="3" t="s">
        <v>10</v>
      </c>
      <c r="D3" s="2">
        <v>1</v>
      </c>
      <c r="E3" s="2" t="s">
        <v>62</v>
      </c>
      <c r="F3" s="2">
        <v>14</v>
      </c>
      <c r="G3" s="2">
        <v>3</v>
      </c>
      <c r="H3" s="2">
        <v>11</v>
      </c>
      <c r="I3" s="4">
        <v>0.78600000000000003</v>
      </c>
      <c r="J3" s="2">
        <v>3</v>
      </c>
      <c r="K3" s="2">
        <v>1</v>
      </c>
      <c r="L3" s="2">
        <v>0</v>
      </c>
      <c r="M3" s="2">
        <v>0</v>
      </c>
    </row>
    <row r="4" spans="1:13" x14ac:dyDescent="0.25">
      <c r="A4" s="2">
        <v>2</v>
      </c>
      <c r="B4" s="2">
        <v>29</v>
      </c>
      <c r="C4" s="3" t="s">
        <v>11</v>
      </c>
      <c r="D4" s="2">
        <v>15</v>
      </c>
      <c r="E4" s="2" t="s">
        <v>63</v>
      </c>
      <c r="F4" s="2">
        <v>284</v>
      </c>
      <c r="G4" s="2">
        <v>128</v>
      </c>
      <c r="H4" s="2">
        <v>156</v>
      </c>
      <c r="I4" s="4">
        <v>0.54900000000000004</v>
      </c>
      <c r="J4" s="2">
        <v>8.5329999999999995</v>
      </c>
      <c r="K4" s="2">
        <v>4</v>
      </c>
      <c r="L4" s="2">
        <v>11</v>
      </c>
      <c r="M4" s="2"/>
    </row>
    <row r="5" spans="1:13" x14ac:dyDescent="0.25">
      <c r="A5" s="2"/>
      <c r="B5" s="2"/>
      <c r="C5" s="5" t="s">
        <v>12</v>
      </c>
      <c r="D5" s="2">
        <v>16</v>
      </c>
      <c r="E5" s="5" t="s">
        <v>64</v>
      </c>
      <c r="F5" s="5">
        <v>298</v>
      </c>
      <c r="G5" s="5">
        <v>131</v>
      </c>
      <c r="H5" s="5">
        <v>167</v>
      </c>
      <c r="I5" s="5"/>
      <c r="J5" s="5"/>
      <c r="K5" s="5">
        <v>5</v>
      </c>
      <c r="L5" s="5">
        <v>11</v>
      </c>
      <c r="M5" s="5">
        <v>0</v>
      </c>
    </row>
    <row r="6" spans="1:13" x14ac:dyDescent="0.25">
      <c r="A6" s="2"/>
      <c r="B6" s="2"/>
      <c r="C6" s="5" t="s">
        <v>13</v>
      </c>
      <c r="D6" s="5">
        <v>8</v>
      </c>
      <c r="E6" s="5" t="s">
        <v>65</v>
      </c>
      <c r="F6" s="5">
        <v>149</v>
      </c>
      <c r="G6" s="5">
        <v>66</v>
      </c>
      <c r="H6" s="5">
        <v>84</v>
      </c>
      <c r="I6" s="6">
        <v>0.66800000000000004</v>
      </c>
      <c r="J6" s="5">
        <v>5.7670000000000003</v>
      </c>
      <c r="K6" s="5">
        <v>3</v>
      </c>
      <c r="L6" s="5">
        <v>6</v>
      </c>
      <c r="M6" s="5">
        <v>0</v>
      </c>
    </row>
    <row r="7" spans="1:13" x14ac:dyDescent="0.25">
      <c r="A7" t="s">
        <v>14</v>
      </c>
    </row>
    <row r="8" spans="1:13" x14ac:dyDescent="0.25">
      <c r="A8" s="1"/>
      <c r="B8" s="1" t="s">
        <v>1</v>
      </c>
      <c r="C8" s="1" t="s">
        <v>2</v>
      </c>
      <c r="D8" s="1" t="s">
        <v>3</v>
      </c>
      <c r="E8" s="1" t="s">
        <v>15</v>
      </c>
      <c r="F8" s="1" t="s">
        <v>16</v>
      </c>
      <c r="G8" s="1" t="s">
        <v>17</v>
      </c>
      <c r="H8" s="1" t="s">
        <v>18</v>
      </c>
      <c r="I8" s="1" t="s">
        <v>19</v>
      </c>
      <c r="J8" s="1" t="s">
        <v>20</v>
      </c>
      <c r="K8" s="1" t="s">
        <v>21</v>
      </c>
      <c r="L8" s="1" t="s">
        <v>22</v>
      </c>
      <c r="M8" s="1" t="s">
        <v>23</v>
      </c>
    </row>
    <row r="9" spans="1:13" x14ac:dyDescent="0.25">
      <c r="A9" s="2">
        <v>5</v>
      </c>
      <c r="B9" s="2">
        <v>16</v>
      </c>
      <c r="C9" s="3" t="s">
        <v>67</v>
      </c>
      <c r="D9" s="2">
        <v>16</v>
      </c>
      <c r="E9" s="2">
        <v>1</v>
      </c>
      <c r="F9" s="2"/>
      <c r="G9" s="4">
        <v>0</v>
      </c>
      <c r="H9" s="2"/>
      <c r="I9" s="2"/>
      <c r="J9" s="2"/>
      <c r="K9" s="2"/>
      <c r="L9" s="2">
        <v>2</v>
      </c>
      <c r="M9" s="2" t="s">
        <v>66</v>
      </c>
    </row>
    <row r="10" spans="1:13" x14ac:dyDescent="0.25">
      <c r="A10" s="2">
        <v>17</v>
      </c>
      <c r="B10" s="2">
        <v>28</v>
      </c>
      <c r="C10" s="3" t="s">
        <v>71</v>
      </c>
      <c r="D10" s="2">
        <v>10</v>
      </c>
      <c r="E10" s="2">
        <v>1</v>
      </c>
      <c r="F10" s="2"/>
      <c r="G10" s="4">
        <v>0</v>
      </c>
      <c r="H10" s="2"/>
      <c r="I10" s="2"/>
      <c r="J10" s="2"/>
      <c r="K10" s="2"/>
      <c r="L10" s="2">
        <v>4</v>
      </c>
      <c r="M10" s="2"/>
    </row>
    <row r="11" spans="1:13" x14ac:dyDescent="0.25">
      <c r="A11" s="2">
        <v>20</v>
      </c>
      <c r="B11" s="2">
        <v>4</v>
      </c>
      <c r="C11" s="3" t="s">
        <v>72</v>
      </c>
      <c r="D11" s="2">
        <v>6</v>
      </c>
      <c r="E11" s="2">
        <v>1</v>
      </c>
      <c r="F11" s="2"/>
      <c r="G11" s="4">
        <v>0</v>
      </c>
      <c r="H11" s="2"/>
      <c r="I11" s="2"/>
      <c r="J11" s="2"/>
      <c r="K11" s="2"/>
      <c r="L11" s="2">
        <v>1</v>
      </c>
      <c r="M11" s="2"/>
    </row>
    <row r="12" spans="1:13" x14ac:dyDescent="0.25">
      <c r="A12" s="2">
        <v>22</v>
      </c>
      <c r="B12" s="2">
        <v>3</v>
      </c>
      <c r="C12" s="3" t="s">
        <v>73</v>
      </c>
      <c r="D12" s="2">
        <v>5</v>
      </c>
      <c r="E12" s="2"/>
      <c r="F12" s="2"/>
      <c r="G12" s="2"/>
      <c r="H12" s="2"/>
      <c r="I12" s="2"/>
      <c r="J12" s="2"/>
      <c r="K12" s="2"/>
      <c r="L12" s="2">
        <v>2</v>
      </c>
      <c r="M12" s="2" t="s">
        <v>70</v>
      </c>
    </row>
    <row r="13" spans="1:13" x14ac:dyDescent="0.25">
      <c r="A13" s="2">
        <v>23</v>
      </c>
      <c r="B13" s="2">
        <v>10</v>
      </c>
      <c r="C13" s="3" t="s">
        <v>74</v>
      </c>
      <c r="D13" s="2">
        <v>5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>
        <v>25</v>
      </c>
      <c r="B14" s="2">
        <v>26</v>
      </c>
      <c r="C14" s="3" t="s">
        <v>75</v>
      </c>
      <c r="D14" s="2">
        <v>3</v>
      </c>
      <c r="E14" s="2"/>
      <c r="F14" s="2"/>
      <c r="G14" s="2"/>
      <c r="H14" s="2"/>
      <c r="I14" s="2"/>
      <c r="J14" s="2"/>
      <c r="K14" s="2"/>
      <c r="L14" s="2">
        <v>1</v>
      </c>
      <c r="M14" s="2" t="s">
        <v>66</v>
      </c>
    </row>
  </sheetData>
  <hyperlinks>
    <hyperlink ref="C3" r:id="rId1" display="https://leagueathletics.com/StatsPlayer.asp?player=1405750&amp;teamid=193531&amp;org=grandcitieslacrosse.org"/>
    <hyperlink ref="C4" r:id="rId2" display="https://leagueathletics.com/StatsPlayer.asp?player=1406605&amp;teamid=193531&amp;org=grandcitieslacrosse.org"/>
    <hyperlink ref="C9" r:id="rId3" display="https://leagueathletics.com/StatsPlayer.asp?player=2022866&amp;teamid=193531&amp;org=grandcitieslacrosse.org"/>
    <hyperlink ref="C10" r:id="rId4" display="https://leagueathletics.com/StatsPlayer.asp?player=2061907&amp;teamid=193531&amp;org=grandcitieslacrosse.org"/>
    <hyperlink ref="C11" r:id="rId5" display="https://leagueathletics.com/StatsPlayer.asp?player=2043067&amp;teamid=193531&amp;org=grandcitieslacrosse.org"/>
    <hyperlink ref="C12" r:id="rId6" display="https://leagueathletics.com/StatsPlayer.asp?player=2057470&amp;teamid=193531&amp;org=grandcitieslacrosse.org"/>
    <hyperlink ref="C13" r:id="rId7" display="https://leagueathletics.com/StatsPlayer.asp?player=2046345&amp;teamid=193531&amp;org=grandcitieslacrosse.org"/>
    <hyperlink ref="C14" r:id="rId8" display="https://leagueathletics.com/StatsPlayer.asp?player=2040280&amp;teamid=193531&amp;org=grandcitieslacrosse.or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Alpha</vt:lpstr>
      <vt:lpstr>Rank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Lindstrom</dc:creator>
  <cp:lastModifiedBy>Brent Lindstrom Ext. 5045</cp:lastModifiedBy>
  <cp:lastPrinted>2016-05-02T22:01:31Z</cp:lastPrinted>
  <dcterms:created xsi:type="dcterms:W3CDTF">2014-03-23T17:59:29Z</dcterms:created>
  <dcterms:modified xsi:type="dcterms:W3CDTF">2016-06-07T14:46:39Z</dcterms:modified>
</cp:coreProperties>
</file>