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33600" windowHeight="18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Sheet1!$A:$D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1" i="1" l="1"/>
  <c r="H61" i="1"/>
  <c r="J61" i="1"/>
  <c r="E60" i="1"/>
  <c r="M60" i="1"/>
  <c r="K60" i="1"/>
  <c r="I60" i="1"/>
  <c r="F60" i="1"/>
  <c r="G60" i="1"/>
  <c r="E61" i="1"/>
  <c r="F61" i="1"/>
  <c r="G61" i="1"/>
  <c r="I61" i="1"/>
  <c r="K61" i="1"/>
  <c r="M61" i="1"/>
  <c r="E59" i="1"/>
  <c r="M59" i="1"/>
  <c r="K59" i="1"/>
  <c r="I59" i="1"/>
  <c r="F59" i="1"/>
  <c r="G59" i="1"/>
  <c r="E58" i="1"/>
  <c r="M58" i="1"/>
  <c r="K58" i="1"/>
  <c r="I58" i="1"/>
  <c r="F58" i="1"/>
  <c r="G58" i="1"/>
  <c r="R57" i="1"/>
  <c r="N57" i="1"/>
  <c r="S57" i="1"/>
  <c r="P57" i="1"/>
  <c r="Q57" i="1"/>
  <c r="H57" i="1"/>
  <c r="E57" i="1"/>
  <c r="O57" i="1"/>
  <c r="L57" i="1"/>
  <c r="M57" i="1"/>
  <c r="J57" i="1"/>
  <c r="K57" i="1"/>
  <c r="I57" i="1"/>
  <c r="F57" i="1"/>
  <c r="G57" i="1"/>
  <c r="S56" i="1"/>
  <c r="Q56" i="1"/>
  <c r="E56" i="1"/>
  <c r="O56" i="1"/>
  <c r="M56" i="1"/>
  <c r="K56" i="1"/>
  <c r="I56" i="1"/>
  <c r="F56" i="1"/>
  <c r="G56" i="1"/>
  <c r="S55" i="1"/>
  <c r="Q55" i="1"/>
  <c r="E55" i="1"/>
  <c r="O55" i="1"/>
  <c r="M55" i="1"/>
  <c r="K55" i="1"/>
  <c r="I55" i="1"/>
  <c r="F55" i="1"/>
  <c r="G55" i="1"/>
  <c r="R54" i="1"/>
  <c r="N54" i="1"/>
  <c r="S54" i="1"/>
  <c r="P54" i="1"/>
  <c r="Q54" i="1"/>
  <c r="E54" i="1"/>
  <c r="O54" i="1"/>
  <c r="S53" i="1"/>
  <c r="Q53" i="1"/>
  <c r="E53" i="1"/>
  <c r="O53" i="1"/>
  <c r="S52" i="1"/>
  <c r="Q52" i="1"/>
  <c r="E52" i="1"/>
  <c r="O52" i="1"/>
  <c r="AE42" i="1"/>
  <c r="AC42" i="1"/>
  <c r="E42" i="1"/>
  <c r="AA42" i="1"/>
  <c r="Y39" i="1"/>
  <c r="W39" i="1"/>
  <c r="E39" i="1"/>
  <c r="U39" i="1"/>
  <c r="S39" i="1"/>
  <c r="Q39" i="1"/>
  <c r="O39" i="1"/>
  <c r="S42" i="1"/>
  <c r="Q42" i="1"/>
  <c r="O42" i="1"/>
  <c r="R51" i="1"/>
  <c r="N51" i="1"/>
  <c r="S51" i="1"/>
  <c r="P51" i="1"/>
  <c r="Q51" i="1"/>
  <c r="H51" i="1"/>
  <c r="E51" i="1"/>
  <c r="O51" i="1"/>
  <c r="L51" i="1"/>
  <c r="J51" i="1"/>
  <c r="S50" i="1"/>
  <c r="Q50" i="1"/>
  <c r="E50" i="1"/>
  <c r="O50" i="1"/>
  <c r="S49" i="1"/>
  <c r="Q49" i="1"/>
  <c r="E49" i="1"/>
  <c r="O49" i="1"/>
  <c r="S48" i="1"/>
  <c r="Q48" i="1"/>
  <c r="E48" i="1"/>
  <c r="O48" i="1"/>
  <c r="M50" i="1"/>
  <c r="K50" i="1"/>
  <c r="I50" i="1"/>
  <c r="F50" i="1"/>
  <c r="G50" i="1"/>
  <c r="R47" i="1"/>
  <c r="N47" i="1"/>
  <c r="S47" i="1"/>
  <c r="P47" i="1"/>
  <c r="Q47" i="1"/>
  <c r="H47" i="1"/>
  <c r="E47" i="1"/>
  <c r="O47" i="1"/>
  <c r="S46" i="1"/>
  <c r="Q46" i="1"/>
  <c r="E46" i="1"/>
  <c r="O46" i="1"/>
  <c r="S45" i="1"/>
  <c r="Q45" i="1"/>
  <c r="E45" i="1"/>
  <c r="O45" i="1"/>
  <c r="AD44" i="1"/>
  <c r="Z44" i="1"/>
  <c r="AE44" i="1"/>
  <c r="AB44" i="1"/>
  <c r="AC44" i="1"/>
  <c r="H44" i="1"/>
  <c r="N44" i="1"/>
  <c r="E44" i="1"/>
  <c r="AA44" i="1"/>
  <c r="AE43" i="1"/>
  <c r="AC43" i="1"/>
  <c r="E43" i="1"/>
  <c r="AA43" i="1"/>
  <c r="AJ26" i="1"/>
  <c r="AF26" i="1"/>
  <c r="AK26" i="1"/>
  <c r="AH26" i="1"/>
  <c r="AI26" i="1"/>
  <c r="H26" i="1"/>
  <c r="T26" i="1"/>
  <c r="N26" i="1"/>
  <c r="E26" i="1"/>
  <c r="AG26" i="1"/>
  <c r="AK25" i="1"/>
  <c r="AI25" i="1"/>
  <c r="E25" i="1"/>
  <c r="AG25" i="1"/>
  <c r="AK24" i="1"/>
  <c r="AI24" i="1"/>
  <c r="E24" i="1"/>
  <c r="AG24" i="1"/>
  <c r="AJ7" i="1"/>
  <c r="AF7" i="1"/>
  <c r="AK7" i="1"/>
  <c r="AH7" i="1"/>
  <c r="AI7" i="1"/>
  <c r="H11" i="1"/>
  <c r="E11" i="1"/>
  <c r="H14" i="1"/>
  <c r="E14" i="1"/>
  <c r="H17" i="1"/>
  <c r="E17" i="1"/>
  <c r="H20" i="1"/>
  <c r="E20" i="1"/>
  <c r="H23" i="1"/>
  <c r="E23" i="1"/>
  <c r="H29" i="1"/>
  <c r="T29" i="1"/>
  <c r="N29" i="1"/>
  <c r="E29" i="1"/>
  <c r="H35" i="1"/>
  <c r="E35" i="1"/>
  <c r="H38" i="1"/>
  <c r="E38" i="1"/>
  <c r="H41" i="1"/>
  <c r="T41" i="1"/>
  <c r="N41" i="1"/>
  <c r="E41" i="1"/>
  <c r="H54" i="1"/>
  <c r="E7" i="1"/>
  <c r="AG7" i="1"/>
  <c r="S43" i="1"/>
  <c r="Q43" i="1"/>
  <c r="R44" i="1"/>
  <c r="S44" i="1"/>
  <c r="P44" i="1"/>
  <c r="Q44" i="1"/>
  <c r="O44" i="1"/>
  <c r="O43" i="1"/>
  <c r="R41" i="1"/>
  <c r="S41" i="1"/>
  <c r="P41" i="1"/>
  <c r="Q41" i="1"/>
  <c r="O41" i="1"/>
  <c r="S40" i="1"/>
  <c r="Q40" i="1"/>
  <c r="E40" i="1"/>
  <c r="O40" i="1"/>
  <c r="X41" i="1"/>
  <c r="Y41" i="1"/>
  <c r="V41" i="1"/>
  <c r="W41" i="1"/>
  <c r="U41" i="1"/>
  <c r="Y40" i="1"/>
  <c r="E28" i="1"/>
  <c r="Y28" i="1"/>
  <c r="W40" i="1"/>
  <c r="W28" i="1"/>
  <c r="U40" i="1"/>
  <c r="L41" i="1"/>
  <c r="L44" i="1"/>
  <c r="L47" i="1"/>
  <c r="L11" i="1"/>
  <c r="L14" i="1"/>
  <c r="L17" i="1"/>
  <c r="L20" i="1"/>
  <c r="L23" i="1"/>
  <c r="L26" i="1"/>
  <c r="L29" i="1"/>
  <c r="L32" i="1"/>
  <c r="L35" i="1"/>
  <c r="L38" i="1"/>
  <c r="L54" i="1"/>
  <c r="L7" i="1"/>
  <c r="J41" i="1"/>
  <c r="J44" i="1"/>
  <c r="J47" i="1"/>
  <c r="J11" i="1"/>
  <c r="J14" i="1"/>
  <c r="J17" i="1"/>
  <c r="J20" i="1"/>
  <c r="J23" i="1"/>
  <c r="J26" i="1"/>
  <c r="J29" i="1"/>
  <c r="J32" i="1"/>
  <c r="J35" i="1"/>
  <c r="J38" i="1"/>
  <c r="J54" i="1"/>
  <c r="J7" i="1"/>
  <c r="H32" i="1"/>
  <c r="H7" i="1"/>
  <c r="M28" i="1"/>
  <c r="K28" i="1"/>
  <c r="R29" i="1"/>
  <c r="S29" i="1"/>
  <c r="P29" i="1"/>
  <c r="Q29" i="1"/>
  <c r="O29" i="1"/>
  <c r="X29" i="1"/>
  <c r="Y29" i="1"/>
  <c r="V29" i="1"/>
  <c r="W29" i="1"/>
  <c r="U29" i="1"/>
  <c r="S28" i="1"/>
  <c r="Q28" i="1"/>
  <c r="O28" i="1"/>
  <c r="U28" i="1"/>
  <c r="S27" i="1"/>
  <c r="Q27" i="1"/>
  <c r="E27" i="1"/>
  <c r="O27" i="1"/>
  <c r="Y27" i="1"/>
  <c r="W27" i="1"/>
  <c r="U27" i="1"/>
  <c r="X26" i="1"/>
  <c r="R26" i="1"/>
  <c r="F26" i="1"/>
  <c r="F25" i="1"/>
  <c r="F24" i="1"/>
  <c r="S26" i="1"/>
  <c r="P26" i="1"/>
  <c r="Q26" i="1"/>
  <c r="O26" i="1"/>
  <c r="S25" i="1"/>
  <c r="Q25" i="1"/>
  <c r="O25" i="1"/>
  <c r="S24" i="1"/>
  <c r="Q24" i="1"/>
  <c r="O24" i="1"/>
  <c r="Y26" i="1"/>
  <c r="Y25" i="1"/>
  <c r="Y24" i="1"/>
  <c r="V26" i="1"/>
  <c r="W26" i="1"/>
  <c r="W25" i="1"/>
  <c r="W24" i="1"/>
  <c r="U25" i="1"/>
  <c r="U24" i="1"/>
  <c r="M26" i="1"/>
  <c r="M25" i="1"/>
  <c r="M24" i="1"/>
  <c r="K26" i="1"/>
  <c r="K25" i="1"/>
  <c r="K24" i="1"/>
  <c r="AD7" i="1"/>
  <c r="Z7" i="1"/>
  <c r="AE7" i="1"/>
  <c r="AB7" i="1"/>
  <c r="AC7" i="1"/>
  <c r="AA7" i="1"/>
  <c r="U26" i="1"/>
  <c r="M51" i="1"/>
  <c r="M49" i="1"/>
  <c r="M48" i="1"/>
  <c r="M47" i="1"/>
  <c r="M45" i="1"/>
  <c r="M44" i="1"/>
  <c r="M43" i="1"/>
  <c r="M42" i="1"/>
  <c r="M54" i="1"/>
  <c r="M53" i="1"/>
  <c r="M5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7" i="1"/>
  <c r="M23" i="1"/>
  <c r="M22" i="1"/>
  <c r="M21" i="1"/>
  <c r="M20" i="1"/>
  <c r="M19" i="1"/>
  <c r="M18" i="1"/>
  <c r="M17" i="1"/>
  <c r="M16" i="1"/>
  <c r="M15" i="1"/>
  <c r="K51" i="1"/>
  <c r="K49" i="1"/>
  <c r="K48" i="1"/>
  <c r="K47" i="1"/>
  <c r="K45" i="1"/>
  <c r="K44" i="1"/>
  <c r="K43" i="1"/>
  <c r="K42" i="1"/>
  <c r="K54" i="1"/>
  <c r="K53" i="1"/>
  <c r="K5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7" i="1"/>
  <c r="K23" i="1"/>
  <c r="K22" i="1"/>
  <c r="K21" i="1"/>
  <c r="K20" i="1"/>
  <c r="K19" i="1"/>
  <c r="K18" i="1"/>
  <c r="K17" i="1"/>
  <c r="K16" i="1"/>
  <c r="K15" i="1"/>
  <c r="I51" i="1"/>
  <c r="I49" i="1"/>
  <c r="I48" i="1"/>
  <c r="I47" i="1"/>
  <c r="I46" i="1"/>
  <c r="I45" i="1"/>
  <c r="I44" i="1"/>
  <c r="I43" i="1"/>
  <c r="I42" i="1"/>
  <c r="I54" i="1"/>
  <c r="I53" i="1"/>
  <c r="I52" i="1"/>
  <c r="I41" i="1"/>
  <c r="I40" i="1"/>
  <c r="I39" i="1"/>
  <c r="I38" i="1"/>
  <c r="E37" i="1"/>
  <c r="I37" i="1"/>
  <c r="E36" i="1"/>
  <c r="I36" i="1"/>
  <c r="I35" i="1"/>
  <c r="E34" i="1"/>
  <c r="I34" i="1"/>
  <c r="E33" i="1"/>
  <c r="I33" i="1"/>
  <c r="E32" i="1"/>
  <c r="I32" i="1"/>
  <c r="E31" i="1"/>
  <c r="I31" i="1"/>
  <c r="E30" i="1"/>
  <c r="I30" i="1"/>
  <c r="I29" i="1"/>
  <c r="I28" i="1"/>
  <c r="I27" i="1"/>
  <c r="I26" i="1"/>
  <c r="I25" i="1"/>
  <c r="I24" i="1"/>
  <c r="I23" i="1"/>
  <c r="E22" i="1"/>
  <c r="I22" i="1"/>
  <c r="E21" i="1"/>
  <c r="I21" i="1"/>
  <c r="I20" i="1"/>
  <c r="E19" i="1"/>
  <c r="I19" i="1"/>
  <c r="E18" i="1"/>
  <c r="I18" i="1"/>
  <c r="I17" i="1"/>
  <c r="E16" i="1"/>
  <c r="I16" i="1"/>
  <c r="E15" i="1"/>
  <c r="I15" i="1"/>
  <c r="F51" i="1"/>
  <c r="G51" i="1"/>
  <c r="F49" i="1"/>
  <c r="G49" i="1"/>
  <c r="F48" i="1"/>
  <c r="G48" i="1"/>
  <c r="F47" i="1"/>
  <c r="G47" i="1"/>
  <c r="F46" i="1"/>
  <c r="G46" i="1"/>
  <c r="F45" i="1"/>
  <c r="G45" i="1"/>
  <c r="F44" i="1"/>
  <c r="G44" i="1"/>
  <c r="F43" i="1"/>
  <c r="G43" i="1"/>
  <c r="F42" i="1"/>
  <c r="G42" i="1"/>
  <c r="F54" i="1"/>
  <c r="G54" i="1"/>
  <c r="F53" i="1"/>
  <c r="G53" i="1"/>
  <c r="F52" i="1"/>
  <c r="G52" i="1"/>
  <c r="F41" i="1"/>
  <c r="G41" i="1"/>
  <c r="F40" i="1"/>
  <c r="G40" i="1"/>
  <c r="F39" i="1"/>
  <c r="G39" i="1"/>
  <c r="F38" i="1"/>
  <c r="G38" i="1"/>
  <c r="F37" i="1"/>
  <c r="G37" i="1"/>
  <c r="F36" i="1"/>
  <c r="G36" i="1"/>
  <c r="F35" i="1"/>
  <c r="G35" i="1"/>
  <c r="F34" i="1"/>
  <c r="G34" i="1"/>
  <c r="F33" i="1"/>
  <c r="G33" i="1"/>
  <c r="F32" i="1"/>
  <c r="G32" i="1"/>
  <c r="F31" i="1"/>
  <c r="G31" i="1"/>
  <c r="F30" i="1"/>
  <c r="G30" i="1"/>
  <c r="F29" i="1"/>
  <c r="G29" i="1"/>
  <c r="F28" i="1"/>
  <c r="G28" i="1"/>
  <c r="F27" i="1"/>
  <c r="G27" i="1"/>
  <c r="G26" i="1"/>
  <c r="G25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E12" i="1"/>
  <c r="F14" i="1"/>
  <c r="F13" i="1"/>
  <c r="E13" i="1"/>
  <c r="F12" i="1"/>
  <c r="F11" i="1"/>
  <c r="F10" i="1"/>
  <c r="F9" i="1"/>
  <c r="E10" i="1"/>
  <c r="E9" i="1"/>
  <c r="T7" i="1"/>
  <c r="U7" i="1"/>
  <c r="V7" i="1"/>
  <c r="W7" i="1"/>
  <c r="X7" i="1"/>
  <c r="Y7" i="1"/>
  <c r="R7" i="1"/>
  <c r="P7" i="1"/>
  <c r="N7" i="1"/>
  <c r="M13" i="1"/>
  <c r="M12" i="1"/>
  <c r="K13" i="1"/>
  <c r="K12" i="1"/>
  <c r="M10" i="1"/>
  <c r="K10" i="1"/>
  <c r="M9" i="1"/>
  <c r="K9" i="1"/>
  <c r="I11" i="1"/>
  <c r="I10" i="1"/>
  <c r="Q7" i="1"/>
  <c r="S7" i="1"/>
  <c r="K14" i="1"/>
  <c r="M14" i="1"/>
  <c r="G12" i="1"/>
  <c r="G13" i="1"/>
  <c r="I14" i="1"/>
  <c r="G14" i="1"/>
  <c r="I12" i="1"/>
  <c r="I13" i="1"/>
  <c r="K11" i="1"/>
  <c r="M11" i="1"/>
  <c r="I7" i="1"/>
  <c r="I9" i="1"/>
  <c r="G10" i="1"/>
  <c r="K7" i="1"/>
  <c r="M7" i="1"/>
  <c r="G11" i="1"/>
  <c r="G9" i="1"/>
  <c r="O7" i="1"/>
  <c r="F7" i="1"/>
  <c r="G7" i="1"/>
</calcChain>
</file>

<file path=xl/comments1.xml><?xml version="1.0" encoding="utf-8"?>
<comments xmlns="http://schemas.openxmlformats.org/spreadsheetml/2006/main">
  <authors>
    <author>rpstaffo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>rpstaffo:</t>
        </r>
        <r>
          <rPr>
            <sz val="9"/>
            <color indexed="81"/>
            <rFont val="Tahoma"/>
            <charset val="1"/>
          </rPr>
          <t xml:space="preserve">
Chatfield-Opponent</t>
        </r>
      </text>
    </comment>
  </commentList>
</comments>
</file>

<file path=xl/sharedStrings.xml><?xml version="1.0" encoding="utf-8"?>
<sst xmlns="http://schemas.openxmlformats.org/spreadsheetml/2006/main" count="205" uniqueCount="90">
  <si>
    <t>Game</t>
  </si>
  <si>
    <t>Period</t>
  </si>
  <si>
    <t>Score</t>
  </si>
  <si>
    <t>#2 Summer Stafford</t>
  </si>
  <si>
    <t>Cherokee Trail</t>
  </si>
  <si>
    <t>Date</t>
  </si>
  <si>
    <t>1H</t>
  </si>
  <si>
    <t>2H</t>
  </si>
  <si>
    <t>Opponent</t>
  </si>
  <si>
    <t>Attempts</t>
  </si>
  <si>
    <t>Possessions</t>
  </si>
  <si>
    <t>Controls</t>
  </si>
  <si>
    <t>%</t>
  </si>
  <si>
    <t>Chatfield Varsity Girls Lacrosse</t>
  </si>
  <si>
    <t>Cherry Creek</t>
  </si>
  <si>
    <t>Wheat Ridge</t>
  </si>
  <si>
    <t>Green Mountain</t>
  </si>
  <si>
    <t>Ralston Valley</t>
  </si>
  <si>
    <t>Conifer</t>
  </si>
  <si>
    <t>Golden</t>
  </si>
  <si>
    <t>Dakota Ridge</t>
  </si>
  <si>
    <t>Arapahoe</t>
  </si>
  <si>
    <t>Columbine</t>
  </si>
  <si>
    <t>Team</t>
  </si>
  <si>
    <t>Season Totals</t>
  </si>
  <si>
    <t xml:space="preserve"> "Attempts %" columns count attempter's percent of team attempts in period</t>
  </si>
  <si>
    <t xml:space="preserve"> "Controls" columns count only "self-controls", i.e. by attempter when attempting</t>
  </si>
  <si>
    <t>2014 Draw Possession Statistics</t>
  </si>
  <si>
    <t>Sorted horizontally by number of attempts over season, decreasing</t>
  </si>
  <si>
    <t>#11 Tess Albert</t>
  </si>
  <si>
    <t>14-1</t>
  </si>
  <si>
    <t>9-2</t>
  </si>
  <si>
    <t>ThunderRidge</t>
  </si>
  <si>
    <t>Kent Denver</t>
  </si>
  <si>
    <t>Liberty</t>
  </si>
  <si>
    <t>Colorado Academy</t>
  </si>
  <si>
    <t>Air Academy</t>
  </si>
  <si>
    <t>6-9</t>
  </si>
  <si>
    <t>2-2</t>
  </si>
  <si>
    <t>8-11</t>
  </si>
  <si>
    <t>23-3</t>
  </si>
  <si>
    <t>5-5</t>
  </si>
  <si>
    <t>5-7</t>
  </si>
  <si>
    <t>10-12</t>
  </si>
  <si>
    <t>7-4</t>
  </si>
  <si>
    <t>12-11</t>
  </si>
  <si>
    <t>13-15</t>
  </si>
  <si>
    <t>8-8</t>
  </si>
  <si>
    <t>#1 Jen Lanuza</t>
  </si>
  <si>
    <t>#4 Kendra Lanuza</t>
  </si>
  <si>
    <t>12-2</t>
  </si>
  <si>
    <t>20-3</t>
  </si>
  <si>
    <t>8-1</t>
  </si>
  <si>
    <t>1-11</t>
  </si>
  <si>
    <t>3-18</t>
  </si>
  <si>
    <t>2-7</t>
  </si>
  <si>
    <t>14-2</t>
  </si>
  <si>
    <t>23-4</t>
  </si>
  <si>
    <t>12-1</t>
  </si>
  <si>
    <t>18-3</t>
  </si>
  <si>
    <t>6-2</t>
  </si>
  <si>
    <t>10-6</t>
  </si>
  <si>
    <t>13-11</t>
  </si>
  <si>
    <t>3-5</t>
  </si>
  <si>
    <t>5-8</t>
  </si>
  <si>
    <t>9-18</t>
  </si>
  <si>
    <t>4-10</t>
  </si>
  <si>
    <t>11-9</t>
  </si>
  <si>
    <t>21-12</t>
  </si>
  <si>
    <t>10-3</t>
  </si>
  <si>
    <t>#3 Megan Maloney</t>
  </si>
  <si>
    <t>9-3</t>
  </si>
  <si>
    <t>15-9</t>
  </si>
  <si>
    <t>6-6</t>
  </si>
  <si>
    <t>OT</t>
  </si>
  <si>
    <t>7-5</t>
  </si>
  <si>
    <t>0-1</t>
  </si>
  <si>
    <t>10-11</t>
  </si>
  <si>
    <t>Valor Christian</t>
  </si>
  <si>
    <t>14-0</t>
  </si>
  <si>
    <t>22-2</t>
  </si>
  <si>
    <t>8-2</t>
  </si>
  <si>
    <t>8-5</t>
  </si>
  <si>
    <t>16-9</t>
  </si>
  <si>
    <t>8-4</t>
  </si>
  <si>
    <t>Mullen</t>
  </si>
  <si>
    <t>4-3</t>
  </si>
  <si>
    <t>3-4</t>
  </si>
  <si>
    <t>2-3</t>
  </si>
  <si>
    <t>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</si>
</sst>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15">
    <xf numFmtId="0" fontId="0" fillId="0" borderId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49" fontId="0" fillId="0" borderId="0" xfId="0" applyNumberFormat="1"/>
    <xf numFmtId="9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0" fillId="0" borderId="2" xfId="0" applyBorder="1"/>
    <xf numFmtId="0" fontId="0" fillId="0" borderId="4" xfId="0" applyBorder="1"/>
    <xf numFmtId="49" fontId="0" fillId="0" borderId="4" xfId="0" applyNumberFormat="1" applyBorder="1"/>
    <xf numFmtId="0" fontId="0" fillId="0" borderId="5" xfId="0" applyBorder="1"/>
    <xf numFmtId="9" fontId="0" fillId="0" borderId="4" xfId="0" applyNumberFormat="1" applyBorder="1"/>
    <xf numFmtId="1" fontId="0" fillId="0" borderId="0" xfId="0" applyNumberFormat="1"/>
    <xf numFmtId="1" fontId="0" fillId="0" borderId="4" xfId="0" applyNumberFormat="1" applyBorder="1"/>
    <xf numFmtId="9" fontId="0" fillId="0" borderId="0" xfId="0" applyNumberFormat="1" applyBorder="1"/>
    <xf numFmtId="0" fontId="0" fillId="0" borderId="0" xfId="0" applyBorder="1"/>
    <xf numFmtId="9" fontId="0" fillId="0" borderId="6" xfId="0" applyNumberFormat="1" applyBorder="1"/>
    <xf numFmtId="16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0" fillId="0" borderId="4" xfId="0" applyNumberFormat="1" applyBorder="1" applyAlignment="1">
      <alignment horizontal="left"/>
    </xf>
    <xf numFmtId="9" fontId="0" fillId="0" borderId="7" xfId="0" applyNumberFormat="1" applyBorder="1"/>
    <xf numFmtId="0" fontId="5" fillId="0" borderId="0" xfId="0" applyFont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1" xfId="0" applyNumberFormat="1" applyFont="1" applyBorder="1"/>
    <xf numFmtId="1" fontId="0" fillId="0" borderId="2" xfId="0" applyNumberFormat="1" applyBorder="1"/>
    <xf numFmtId="1" fontId="0" fillId="0" borderId="5" xfId="0" applyNumberFormat="1" applyBorder="1"/>
    <xf numFmtId="9" fontId="1" fillId="0" borderId="1" xfId="0" applyNumberFormat="1" applyFont="1" applyBorder="1"/>
    <xf numFmtId="164" fontId="1" fillId="0" borderId="0" xfId="0" applyNumberFormat="1" applyFont="1" applyAlignment="1">
      <alignment horizontal="left"/>
    </xf>
    <xf numFmtId="9" fontId="0" fillId="0" borderId="8" xfId="0" applyNumberFormat="1" applyBorder="1"/>
    <xf numFmtId="9" fontId="1" fillId="0" borderId="0" xfId="0" applyNumberFormat="1" applyFont="1" applyBorder="1"/>
    <xf numFmtId="9" fontId="5" fillId="0" borderId="0" xfId="0" applyNumberFormat="1" applyFont="1"/>
    <xf numFmtId="1" fontId="5" fillId="0" borderId="0" xfId="0" applyNumberFormat="1" applyFont="1"/>
    <xf numFmtId="0" fontId="0" fillId="0" borderId="10" xfId="0" applyBorder="1"/>
    <xf numFmtId="9" fontId="0" fillId="0" borderId="11" xfId="0" applyNumberFormat="1" applyBorder="1"/>
    <xf numFmtId="9" fontId="0" fillId="0" borderId="10" xfId="0" applyNumberFormat="1" applyBorder="1"/>
    <xf numFmtId="9" fontId="1" fillId="0" borderId="12" xfId="0" applyNumberFormat="1" applyFont="1" applyBorder="1" applyAlignment="1">
      <alignment horizontal="right"/>
    </xf>
    <xf numFmtId="0" fontId="0" fillId="0" borderId="0" xfId="0" applyFill="1" applyBorder="1"/>
    <xf numFmtId="1" fontId="1" fillId="0" borderId="9" xfId="0" applyNumberFormat="1" applyFont="1" applyBorder="1"/>
    <xf numFmtId="1" fontId="1" fillId="0" borderId="8" xfId="0" applyNumberFormat="1" applyFont="1" applyBorder="1"/>
    <xf numFmtId="9" fontId="8" fillId="2" borderId="11" xfId="1" applyNumberFormat="1" applyFont="1" applyBorder="1"/>
    <xf numFmtId="0" fontId="1" fillId="0" borderId="9" xfId="0" applyFont="1" applyBorder="1"/>
    <xf numFmtId="9" fontId="1" fillId="3" borderId="8" xfId="2" applyNumberFormat="1" applyFont="1" applyBorder="1"/>
    <xf numFmtId="9" fontId="1" fillId="0" borderId="8" xfId="0" applyNumberFormat="1" applyFont="1" applyBorder="1"/>
    <xf numFmtId="0" fontId="1" fillId="0" borderId="8" xfId="0" applyFont="1" applyBorder="1"/>
    <xf numFmtId="1" fontId="0" fillId="0" borderId="0" xfId="0" applyNumberFormat="1" applyBorder="1"/>
    <xf numFmtId="0" fontId="0" fillId="0" borderId="14" xfId="0" applyBorder="1"/>
    <xf numFmtId="49" fontId="0" fillId="0" borderId="13" xfId="0" applyNumberFormat="1" applyBorder="1"/>
    <xf numFmtId="1" fontId="1" fillId="0" borderId="15" xfId="0" applyNumberFormat="1" applyFont="1" applyBorder="1"/>
    <xf numFmtId="1" fontId="1" fillId="3" borderId="14" xfId="2" applyNumberFormat="1" applyFont="1" applyBorder="1"/>
    <xf numFmtId="9" fontId="1" fillId="3" borderId="14" xfId="2" applyNumberFormat="1" applyFont="1" applyBorder="1"/>
    <xf numFmtId="0" fontId="1" fillId="3" borderId="15" xfId="2" applyFont="1" applyBorder="1" applyAlignment="1">
      <alignment horizontal="right"/>
    </xf>
    <xf numFmtId="9" fontId="1" fillId="3" borderId="14" xfId="2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9" fontId="1" fillId="0" borderId="14" xfId="0" applyNumberFormat="1" applyFont="1" applyBorder="1" applyAlignment="1">
      <alignment horizontal="right"/>
    </xf>
    <xf numFmtId="0" fontId="1" fillId="3" borderId="14" xfId="2" applyFont="1" applyBorder="1" applyAlignment="1">
      <alignment horizontal="right"/>
    </xf>
    <xf numFmtId="9" fontId="1" fillId="3" borderId="13" xfId="2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left"/>
    </xf>
    <xf numFmtId="9" fontId="0" fillId="0" borderId="16" xfId="0" applyNumberFormat="1" applyBorder="1"/>
    <xf numFmtId="0" fontId="0" fillId="0" borderId="17" xfId="0" applyBorder="1"/>
  </cellXfs>
  <cellStyles count="115">
    <cellStyle name="40% - Accent5" xfId="2" builtinId="4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1"/>
  <sheetViews>
    <sheetView tabSelected="1" workbookViewId="0"/>
  </sheetViews>
  <sheetFormatPr baseColWidth="10" defaultColWidth="8.83203125" defaultRowHeight="14" x14ac:dyDescent="0"/>
  <cols>
    <col min="1" max="1" width="7.6640625" style="20" customWidth="1"/>
    <col min="2" max="2" width="15.6640625" customWidth="1"/>
    <col min="3" max="3" width="6.83203125" bestFit="1" customWidth="1"/>
    <col min="4" max="4" width="5.83203125" style="1" bestFit="1" customWidth="1"/>
    <col min="5" max="5" width="8.6640625" style="14" customWidth="1"/>
    <col min="6" max="6" width="11.6640625" style="14" customWidth="1"/>
    <col min="7" max="7" width="6.1640625" style="2" bestFit="1" customWidth="1"/>
    <col min="8" max="8" width="8.6640625" customWidth="1"/>
    <col min="9" max="9" width="5.6640625" style="2" customWidth="1"/>
    <col min="10" max="10" width="8.6640625" customWidth="1"/>
    <col min="11" max="11" width="5.6640625" style="2" customWidth="1"/>
    <col min="12" max="12" width="11.6640625" customWidth="1"/>
    <col min="13" max="13" width="5.5" style="2" bestFit="1" customWidth="1"/>
    <col min="14" max="14" width="8.6640625" customWidth="1"/>
    <col min="15" max="15" width="5.6640625" style="2" customWidth="1"/>
    <col min="16" max="16" width="8.6640625" customWidth="1"/>
    <col min="17" max="17" width="5.6640625" style="2" customWidth="1"/>
    <col min="18" max="18" width="11.6640625" customWidth="1"/>
    <col min="19" max="19" width="5.6640625" style="2" customWidth="1"/>
    <col min="20" max="20" width="8.6640625" customWidth="1"/>
    <col min="21" max="21" width="5.6640625" style="2" customWidth="1"/>
    <col min="22" max="22" width="8.6640625" customWidth="1"/>
    <col min="23" max="23" width="5.6640625" style="2" customWidth="1"/>
    <col min="24" max="24" width="11.6640625" customWidth="1"/>
    <col min="25" max="25" width="5.6640625" style="2" customWidth="1"/>
    <col min="26" max="26" width="8.6640625" customWidth="1"/>
    <col min="27" max="27" width="5.6640625" style="2" customWidth="1"/>
    <col min="28" max="28" width="8.6640625" customWidth="1"/>
    <col min="29" max="29" width="5.6640625" style="2" customWidth="1"/>
    <col min="30" max="30" width="11.6640625" customWidth="1"/>
    <col min="31" max="31" width="5.6640625" style="2" customWidth="1"/>
  </cols>
  <sheetData>
    <row r="1" spans="1:37" ht="15">
      <c r="A1" s="19" t="s">
        <v>13</v>
      </c>
      <c r="E1" s="24" t="s">
        <v>25</v>
      </c>
    </row>
    <row r="2" spans="1:37">
      <c r="A2" s="31" t="s">
        <v>27</v>
      </c>
      <c r="E2" s="34" t="s">
        <v>26</v>
      </c>
    </row>
    <row r="3" spans="1:37">
      <c r="E3" s="35" t="s">
        <v>28</v>
      </c>
    </row>
    <row r="5" spans="1:37">
      <c r="A5" s="31"/>
      <c r="E5" s="25" t="s">
        <v>23</v>
      </c>
      <c r="H5" s="7" t="s">
        <v>3</v>
      </c>
      <c r="I5" s="33"/>
      <c r="N5" s="7" t="s">
        <v>48</v>
      </c>
      <c r="O5" s="33"/>
      <c r="S5" s="18"/>
      <c r="T5" s="7" t="s">
        <v>29</v>
      </c>
      <c r="U5" s="33"/>
      <c r="Y5" s="18"/>
      <c r="Z5" s="7" t="s">
        <v>70</v>
      </c>
      <c r="AA5" s="33"/>
      <c r="AE5" s="18"/>
      <c r="AF5" s="7" t="s">
        <v>49</v>
      </c>
      <c r="AG5" s="33"/>
      <c r="AI5" s="2"/>
      <c r="AK5" s="18"/>
    </row>
    <row r="6" spans="1:37" ht="15" thickBot="1">
      <c r="E6" s="26" t="s">
        <v>9</v>
      </c>
      <c r="F6" s="27" t="s">
        <v>10</v>
      </c>
      <c r="G6" s="30" t="s">
        <v>12</v>
      </c>
      <c r="H6" s="8" t="s">
        <v>9</v>
      </c>
      <c r="I6" s="6" t="s">
        <v>12</v>
      </c>
      <c r="J6" s="5" t="s">
        <v>11</v>
      </c>
      <c r="K6" s="6" t="s">
        <v>12</v>
      </c>
      <c r="L6" s="5" t="s">
        <v>10</v>
      </c>
      <c r="M6" s="6" t="s">
        <v>12</v>
      </c>
      <c r="N6" s="8" t="s">
        <v>9</v>
      </c>
      <c r="O6" s="6" t="s">
        <v>12</v>
      </c>
      <c r="P6" s="5" t="s">
        <v>11</v>
      </c>
      <c r="Q6" s="6" t="s">
        <v>12</v>
      </c>
      <c r="R6" s="5" t="s">
        <v>10</v>
      </c>
      <c r="S6" s="39" t="s">
        <v>12</v>
      </c>
      <c r="T6" s="8" t="s">
        <v>9</v>
      </c>
      <c r="U6" s="6" t="s">
        <v>12</v>
      </c>
      <c r="V6" s="5" t="s">
        <v>11</v>
      </c>
      <c r="W6" s="6" t="s">
        <v>12</v>
      </c>
      <c r="X6" s="5" t="s">
        <v>10</v>
      </c>
      <c r="Y6" s="39" t="s">
        <v>12</v>
      </c>
      <c r="Z6" s="8" t="s">
        <v>9</v>
      </c>
      <c r="AA6" s="6" t="s">
        <v>12</v>
      </c>
      <c r="AB6" s="5" t="s">
        <v>11</v>
      </c>
      <c r="AC6" s="6" t="s">
        <v>12</v>
      </c>
      <c r="AD6" s="5" t="s">
        <v>10</v>
      </c>
      <c r="AE6" s="39" t="s">
        <v>12</v>
      </c>
      <c r="AF6" s="8" t="s">
        <v>9</v>
      </c>
      <c r="AG6" s="6" t="s">
        <v>12</v>
      </c>
      <c r="AH6" s="5" t="s">
        <v>11</v>
      </c>
      <c r="AI6" s="6" t="s">
        <v>12</v>
      </c>
      <c r="AJ6" s="5" t="s">
        <v>10</v>
      </c>
      <c r="AK6" s="39" t="s">
        <v>12</v>
      </c>
    </row>
    <row r="7" spans="1:37" ht="15" thickBot="1">
      <c r="A7" s="60" t="s">
        <v>24</v>
      </c>
      <c r="B7" s="49"/>
      <c r="C7" s="49"/>
      <c r="D7" s="50"/>
      <c r="E7" s="41">
        <f>E11+E14+E17+E20+E23+E26+E29+E35+E38+E41+E54+E44+E47+E51</f>
        <v>348</v>
      </c>
      <c r="F7" s="42">
        <f>F11+F14+F17+F20+F23+F26+F29+F35+F38+F41+F54+F44+F47+F51</f>
        <v>224</v>
      </c>
      <c r="G7" s="43">
        <f>F7/E7</f>
        <v>0.64367816091954022</v>
      </c>
      <c r="H7" s="44">
        <f>H11+H14+H17+H20+H23+H26+H29+H32+H35+H38+H41+H54+H44+H47+H51</f>
        <v>307</v>
      </c>
      <c r="I7" s="45">
        <f>H7/$E7</f>
        <v>0.88218390804597702</v>
      </c>
      <c r="J7" s="42">
        <f>J11+J14+J17+J20+J23+J26+J29+J32+J35+J38+J41+J54+J44+J47+J51</f>
        <v>68</v>
      </c>
      <c r="K7" s="46">
        <f t="shared" ref="K7" si="0">J7/H7</f>
        <v>0.22149837133550487</v>
      </c>
      <c r="L7" s="42">
        <f>L11+L14+L17+L20+L23+L26+L29+L32+L35+L38+L41+L54+L44+L47+L51</f>
        <v>197</v>
      </c>
      <c r="M7" s="43">
        <f t="shared" ref="M7" si="1">L7/H7</f>
        <v>0.64169381107491852</v>
      </c>
      <c r="N7" s="47">
        <f>N11+N14+N17+N20+N23+N26+N29+N35+N38+N41+N54+N44+N47+N51</f>
        <v>39</v>
      </c>
      <c r="O7" s="45">
        <f>N7/$E7</f>
        <v>0.11206896551724138</v>
      </c>
      <c r="P7" s="42">
        <f>P11+P14+P17+P20+P23+P26+P29+P35+P38+P41+P54+P44+P47+P51</f>
        <v>7</v>
      </c>
      <c r="Q7" s="46">
        <f>P7/N7</f>
        <v>0.17948717948717949</v>
      </c>
      <c r="R7" s="42">
        <f>R11+R14+R17+R20+R23+R26+R29+R35+R38+R41+R54+R44+R47+R51</f>
        <v>24</v>
      </c>
      <c r="S7" s="43">
        <f>R7/N7</f>
        <v>0.61538461538461542</v>
      </c>
      <c r="T7" s="47">
        <f>T11+T14+T17+T20+T23+T26+T29+T35+T38+T41+T54+T44+T47+T51</f>
        <v>29</v>
      </c>
      <c r="U7" s="45">
        <f>T7/$E7</f>
        <v>8.3333333333333329E-2</v>
      </c>
      <c r="V7" s="42">
        <f>V11+V14+V17+V20+V23+V26+V29+V35+V38+V41+V54+V44+V47+V51</f>
        <v>3</v>
      </c>
      <c r="W7" s="46">
        <f>V7/T7</f>
        <v>0.10344827586206896</v>
      </c>
      <c r="X7" s="42">
        <f>X11+X14+X17+X20+X23+X26+X29+X35+X38+X41+X54+X44+X47+X51</f>
        <v>18</v>
      </c>
      <c r="Y7" s="43">
        <f>X7/T7</f>
        <v>0.62068965517241381</v>
      </c>
      <c r="Z7" s="47">
        <f>Z11+Z14+Z17+Z20+Z23+Z26+Z29+Z35+Z38+Z41+Z54+Z44+Z47+Z51</f>
        <v>2</v>
      </c>
      <c r="AA7" s="45">
        <f>Z7/$E7</f>
        <v>5.7471264367816091E-3</v>
      </c>
      <c r="AB7" s="42">
        <f>AB11+AB14+AB17+AB20+AB23+AB26+AB29+AB35+AB38+AB41+AB54+AB44+AB47+AB51</f>
        <v>0</v>
      </c>
      <c r="AC7" s="46">
        <f>AB7/Z7</f>
        <v>0</v>
      </c>
      <c r="AD7" s="42">
        <f>AD11+AD14+AD17+AD20+AD23+AD26+AD29+AD35+AD38+AD41+AD54+AD44+AD47+AD51</f>
        <v>0</v>
      </c>
      <c r="AE7" s="43">
        <f>AD7/Z7</f>
        <v>0</v>
      </c>
      <c r="AF7" s="47">
        <f>AF11+AF14+AF17+AF20+AF23+AF26+AF29+AF35+AF38+AF41+AF54+AF44+AF47+AF51</f>
        <v>1</v>
      </c>
      <c r="AG7" s="45">
        <f>AF7/$E7</f>
        <v>2.8735632183908046E-3</v>
      </c>
      <c r="AH7" s="42">
        <f>AH11+AH14+AH17+AH20+AH23+AH26+AH29+AH35+AH38+AH41+AH54+AH44+AH47+AH51</f>
        <v>0</v>
      </c>
      <c r="AI7" s="46">
        <f>AH7/AF7</f>
        <v>0</v>
      </c>
      <c r="AJ7" s="42">
        <f>AJ11+AJ14+AJ17+AJ20+AJ23+AJ26+AJ29+AJ35+AJ38+AJ41+AJ54+AJ44+AJ47+AJ51</f>
        <v>0</v>
      </c>
      <c r="AK7" s="43">
        <f>AJ7/AF7</f>
        <v>0</v>
      </c>
    </row>
    <row r="8" spans="1:37" ht="15" thickBot="1">
      <c r="A8" s="21" t="s">
        <v>5</v>
      </c>
      <c r="B8" s="3" t="s">
        <v>8</v>
      </c>
      <c r="C8" s="3" t="s">
        <v>1</v>
      </c>
      <c r="D8" s="4" t="s">
        <v>2</v>
      </c>
      <c r="E8" s="51" t="s">
        <v>9</v>
      </c>
      <c r="F8" s="52" t="s">
        <v>10</v>
      </c>
      <c r="G8" s="53" t="s">
        <v>12</v>
      </c>
      <c r="H8" s="54" t="s">
        <v>9</v>
      </c>
      <c r="I8" s="55" t="s">
        <v>12</v>
      </c>
      <c r="J8" s="56" t="s">
        <v>11</v>
      </c>
      <c r="K8" s="57" t="s">
        <v>12</v>
      </c>
      <c r="L8" s="58" t="s">
        <v>10</v>
      </c>
      <c r="M8" s="55" t="s">
        <v>12</v>
      </c>
      <c r="N8" s="54" t="s">
        <v>9</v>
      </c>
      <c r="O8" s="55" t="s">
        <v>12</v>
      </c>
      <c r="P8" s="56" t="s">
        <v>11</v>
      </c>
      <c r="Q8" s="57" t="s">
        <v>12</v>
      </c>
      <c r="R8" s="58" t="s">
        <v>10</v>
      </c>
      <c r="S8" s="59" t="s">
        <v>12</v>
      </c>
      <c r="T8" s="54" t="s">
        <v>9</v>
      </c>
      <c r="U8" s="55" t="s">
        <v>12</v>
      </c>
      <c r="V8" s="56" t="s">
        <v>11</v>
      </c>
      <c r="W8" s="57" t="s">
        <v>12</v>
      </c>
      <c r="X8" s="58" t="s">
        <v>10</v>
      </c>
      <c r="Y8" s="59" t="s">
        <v>12</v>
      </c>
      <c r="Z8" s="54" t="s">
        <v>9</v>
      </c>
      <c r="AA8" s="55" t="s">
        <v>12</v>
      </c>
      <c r="AB8" s="56" t="s">
        <v>11</v>
      </c>
      <c r="AC8" s="57" t="s">
        <v>12</v>
      </c>
      <c r="AD8" s="58" t="s">
        <v>10</v>
      </c>
      <c r="AE8" s="59" t="s">
        <v>12</v>
      </c>
      <c r="AF8" s="54" t="s">
        <v>9</v>
      </c>
      <c r="AG8" s="55" t="s">
        <v>12</v>
      </c>
      <c r="AH8" s="56" t="s">
        <v>11</v>
      </c>
      <c r="AI8" s="57" t="s">
        <v>12</v>
      </c>
      <c r="AJ8" s="58" t="s">
        <v>10</v>
      </c>
      <c r="AK8" s="59" t="s">
        <v>12</v>
      </c>
    </row>
    <row r="9" spans="1:37">
      <c r="A9" s="20">
        <v>42068</v>
      </c>
      <c r="B9" t="s">
        <v>32</v>
      </c>
      <c r="C9" t="s">
        <v>6</v>
      </c>
      <c r="D9" s="1" t="s">
        <v>37</v>
      </c>
      <c r="E9" s="28">
        <f t="shared" ref="E9:E23" si="2">H9+T9+N9</f>
        <v>16</v>
      </c>
      <c r="F9" s="14">
        <f t="shared" ref="F9:F23" si="3">L9+X9+R9</f>
        <v>11</v>
      </c>
      <c r="G9" s="2">
        <f>F9/E9</f>
        <v>0.6875</v>
      </c>
      <c r="H9" s="9">
        <v>16</v>
      </c>
      <c r="I9" s="16">
        <f t="shared" ref="I9:I51" si="4">H9/$E9</f>
        <v>1</v>
      </c>
      <c r="J9">
        <v>1</v>
      </c>
      <c r="K9" s="32">
        <f t="shared" ref="K9:K51" si="5">J9/H9</f>
        <v>6.25E-2</v>
      </c>
      <c r="L9">
        <v>11</v>
      </c>
      <c r="M9" s="37">
        <f t="shared" ref="M9:M51" si="6">L9/H9</f>
        <v>0.6875</v>
      </c>
      <c r="N9" s="9"/>
      <c r="O9" s="16"/>
      <c r="Q9" s="32"/>
      <c r="S9" s="37"/>
      <c r="T9" s="9"/>
      <c r="U9" s="16"/>
      <c r="W9" s="32"/>
      <c r="Y9" s="37"/>
      <c r="Z9" s="9"/>
      <c r="AA9" s="16"/>
      <c r="AC9" s="32"/>
      <c r="AE9" s="37"/>
      <c r="AF9" s="9"/>
      <c r="AG9" s="16"/>
      <c r="AI9" s="32"/>
      <c r="AK9" s="37"/>
    </row>
    <row r="10" spans="1:37">
      <c r="C10" t="s">
        <v>7</v>
      </c>
      <c r="D10" s="1" t="s">
        <v>38</v>
      </c>
      <c r="E10" s="28">
        <f t="shared" si="2"/>
        <v>5</v>
      </c>
      <c r="F10" s="14">
        <f t="shared" si="3"/>
        <v>0</v>
      </c>
      <c r="G10" s="2">
        <f t="shared" ref="G10:G11" si="7">F10/E10</f>
        <v>0</v>
      </c>
      <c r="H10" s="9">
        <v>5</v>
      </c>
      <c r="I10" s="16">
        <f t="shared" si="4"/>
        <v>1</v>
      </c>
      <c r="J10">
        <v>0</v>
      </c>
      <c r="K10" s="16">
        <f t="shared" si="5"/>
        <v>0</v>
      </c>
      <c r="L10">
        <v>0</v>
      </c>
      <c r="M10" s="16">
        <f t="shared" si="6"/>
        <v>0</v>
      </c>
      <c r="N10" s="9"/>
      <c r="O10" s="16"/>
      <c r="Q10" s="16"/>
      <c r="S10" s="18"/>
      <c r="T10" s="9"/>
      <c r="U10" s="16"/>
      <c r="W10" s="16"/>
      <c r="Y10" s="18"/>
      <c r="Z10" s="9"/>
      <c r="AA10" s="16"/>
      <c r="AC10" s="16"/>
      <c r="AE10" s="18"/>
      <c r="AF10" s="9"/>
      <c r="AG10" s="16"/>
      <c r="AI10" s="16"/>
      <c r="AK10" s="18"/>
    </row>
    <row r="11" spans="1:37">
      <c r="C11" t="s">
        <v>0</v>
      </c>
      <c r="D11" s="1" t="s">
        <v>39</v>
      </c>
      <c r="E11" s="28">
        <f t="shared" si="2"/>
        <v>21</v>
      </c>
      <c r="F11" s="14">
        <f t="shared" si="3"/>
        <v>11</v>
      </c>
      <c r="G11" s="2">
        <f t="shared" si="7"/>
        <v>0.52380952380952384</v>
      </c>
      <c r="H11" s="9">
        <f>H9+H10</f>
        <v>21</v>
      </c>
      <c r="I11" s="16">
        <f t="shared" si="4"/>
        <v>1</v>
      </c>
      <c r="J11" s="36">
        <f>J9+J10</f>
        <v>1</v>
      </c>
      <c r="K11" s="16">
        <f t="shared" si="5"/>
        <v>4.7619047619047616E-2</v>
      </c>
      <c r="L11">
        <f>L9+L10</f>
        <v>11</v>
      </c>
      <c r="M11" s="16">
        <f t="shared" si="6"/>
        <v>0.52380952380952384</v>
      </c>
      <c r="N11" s="9"/>
      <c r="O11" s="16"/>
      <c r="P11" s="36"/>
      <c r="Q11" s="38"/>
      <c r="R11" s="36"/>
      <c r="S11" s="18"/>
      <c r="T11" s="9"/>
      <c r="U11" s="16"/>
      <c r="V11" s="36"/>
      <c r="W11" s="38"/>
      <c r="X11" s="36"/>
      <c r="Y11" s="18"/>
      <c r="Z11" s="9"/>
      <c r="AA11" s="16"/>
      <c r="AB11" s="36"/>
      <c r="AC11" s="38"/>
      <c r="AD11" s="36"/>
      <c r="AE11" s="18"/>
      <c r="AF11" s="9"/>
      <c r="AG11" s="16"/>
      <c r="AH11" s="36"/>
      <c r="AI11" s="38"/>
      <c r="AJ11" s="36"/>
      <c r="AK11" s="18"/>
    </row>
    <row r="12" spans="1:37">
      <c r="A12" s="22">
        <v>42070</v>
      </c>
      <c r="B12" s="10" t="s">
        <v>4</v>
      </c>
      <c r="C12" s="10" t="s">
        <v>6</v>
      </c>
      <c r="D12" s="11" t="s">
        <v>30</v>
      </c>
      <c r="E12" s="29">
        <f t="shared" si="2"/>
        <v>15</v>
      </c>
      <c r="F12" s="15">
        <f t="shared" si="3"/>
        <v>12</v>
      </c>
      <c r="G12" s="23">
        <f t="shared" ref="G12:G51" si="8">F12/E12</f>
        <v>0.8</v>
      </c>
      <c r="H12" s="12">
        <v>15</v>
      </c>
      <c r="I12" s="13">
        <f t="shared" si="4"/>
        <v>1</v>
      </c>
      <c r="J12" s="10">
        <v>5</v>
      </c>
      <c r="K12" s="13">
        <f t="shared" si="5"/>
        <v>0.33333333333333331</v>
      </c>
      <c r="L12" s="10">
        <v>12</v>
      </c>
      <c r="M12" s="23">
        <f t="shared" si="6"/>
        <v>0.8</v>
      </c>
      <c r="N12" s="12"/>
      <c r="O12" s="13"/>
      <c r="P12" s="10"/>
      <c r="Q12" s="13"/>
      <c r="R12" s="10"/>
      <c r="S12" s="23"/>
      <c r="T12" s="12"/>
      <c r="U12" s="13"/>
      <c r="V12" s="10"/>
      <c r="W12" s="13"/>
      <c r="X12" s="10"/>
      <c r="Y12" s="23"/>
      <c r="Z12" s="12"/>
      <c r="AA12" s="13"/>
      <c r="AB12" s="10"/>
      <c r="AC12" s="13"/>
      <c r="AD12" s="10"/>
      <c r="AE12" s="23"/>
      <c r="AF12" s="12"/>
      <c r="AG12" s="13"/>
      <c r="AH12" s="10"/>
      <c r="AI12" s="13"/>
      <c r="AJ12" s="10"/>
      <c r="AK12" s="23"/>
    </row>
    <row r="13" spans="1:37">
      <c r="C13" t="s">
        <v>7</v>
      </c>
      <c r="D13" s="1" t="s">
        <v>31</v>
      </c>
      <c r="E13" s="28">
        <f t="shared" si="2"/>
        <v>12</v>
      </c>
      <c r="F13" s="14">
        <f t="shared" si="3"/>
        <v>8</v>
      </c>
      <c r="G13" s="2">
        <f t="shared" si="8"/>
        <v>0.66666666666666663</v>
      </c>
      <c r="H13" s="9">
        <v>12</v>
      </c>
      <c r="I13" s="16">
        <f t="shared" si="4"/>
        <v>1</v>
      </c>
      <c r="J13" s="40">
        <v>2</v>
      </c>
      <c r="K13" s="16">
        <f t="shared" si="5"/>
        <v>0.16666666666666666</v>
      </c>
      <c r="L13" s="40">
        <v>8</v>
      </c>
      <c r="M13" s="18">
        <f t="shared" si="6"/>
        <v>0.66666666666666663</v>
      </c>
      <c r="N13" s="9"/>
      <c r="O13" s="16"/>
      <c r="S13" s="18"/>
      <c r="T13" s="9"/>
      <c r="U13" s="16"/>
      <c r="Y13" s="18"/>
      <c r="Z13" s="9"/>
      <c r="AA13" s="16"/>
      <c r="AE13" s="18"/>
      <c r="AF13" s="9"/>
      <c r="AG13" s="16"/>
      <c r="AI13" s="2"/>
      <c r="AK13" s="18"/>
    </row>
    <row r="14" spans="1:37">
      <c r="C14" t="s">
        <v>0</v>
      </c>
      <c r="D14" s="1" t="s">
        <v>40</v>
      </c>
      <c r="E14" s="28">
        <f t="shared" si="2"/>
        <v>27</v>
      </c>
      <c r="F14" s="14">
        <f t="shared" si="3"/>
        <v>20</v>
      </c>
      <c r="G14" s="2">
        <f t="shared" si="8"/>
        <v>0.7407407407407407</v>
      </c>
      <c r="H14" s="9">
        <f>H12+H13</f>
        <v>27</v>
      </c>
      <c r="I14" s="16">
        <f t="shared" si="4"/>
        <v>1</v>
      </c>
      <c r="J14" s="17">
        <f>J12+J13</f>
        <v>7</v>
      </c>
      <c r="K14" s="16">
        <f t="shared" si="5"/>
        <v>0.25925925925925924</v>
      </c>
      <c r="L14" s="17">
        <f>L12+L13</f>
        <v>20</v>
      </c>
      <c r="M14" s="18">
        <f t="shared" si="6"/>
        <v>0.7407407407407407</v>
      </c>
      <c r="N14" s="9"/>
      <c r="O14" s="16"/>
      <c r="S14" s="18"/>
      <c r="T14" s="9"/>
      <c r="U14" s="16"/>
      <c r="Y14" s="18"/>
      <c r="Z14" s="9"/>
      <c r="AA14" s="16"/>
      <c r="AE14" s="18"/>
      <c r="AF14" s="9"/>
      <c r="AG14" s="16"/>
      <c r="AI14" s="2"/>
      <c r="AK14" s="18"/>
    </row>
    <row r="15" spans="1:37">
      <c r="A15" s="22">
        <v>42073</v>
      </c>
      <c r="B15" s="10" t="s">
        <v>21</v>
      </c>
      <c r="C15" s="10" t="s">
        <v>6</v>
      </c>
      <c r="D15" s="11" t="s">
        <v>41</v>
      </c>
      <c r="E15" s="29">
        <f t="shared" si="2"/>
        <v>11</v>
      </c>
      <c r="F15" s="15">
        <f t="shared" si="3"/>
        <v>7</v>
      </c>
      <c r="G15" s="13">
        <f t="shared" si="8"/>
        <v>0.63636363636363635</v>
      </c>
      <c r="H15" s="12">
        <v>11</v>
      </c>
      <c r="I15" s="13">
        <f t="shared" si="4"/>
        <v>1</v>
      </c>
      <c r="J15" s="10">
        <v>3</v>
      </c>
      <c r="K15" s="13">
        <f t="shared" si="5"/>
        <v>0.27272727272727271</v>
      </c>
      <c r="L15" s="10">
        <v>7</v>
      </c>
      <c r="M15" s="23">
        <f t="shared" si="6"/>
        <v>0.63636363636363635</v>
      </c>
      <c r="N15" s="12"/>
      <c r="O15" s="13"/>
      <c r="P15" s="10"/>
      <c r="Q15" s="13"/>
      <c r="R15" s="10"/>
      <c r="S15" s="23"/>
      <c r="T15" s="12"/>
      <c r="U15" s="13"/>
      <c r="V15" s="10"/>
      <c r="W15" s="13"/>
      <c r="X15" s="10"/>
      <c r="Y15" s="23"/>
      <c r="Z15" s="12"/>
      <c r="AA15" s="13"/>
      <c r="AB15" s="10"/>
      <c r="AC15" s="13"/>
      <c r="AD15" s="10"/>
      <c r="AE15" s="23"/>
      <c r="AF15" s="12"/>
      <c r="AG15" s="13"/>
      <c r="AH15" s="10"/>
      <c r="AI15" s="13"/>
      <c r="AJ15" s="10"/>
      <c r="AK15" s="23"/>
    </row>
    <row r="16" spans="1:37">
      <c r="C16" t="s">
        <v>7</v>
      </c>
      <c r="D16" s="1" t="s">
        <v>42</v>
      </c>
      <c r="E16" s="28">
        <f t="shared" si="2"/>
        <v>13</v>
      </c>
      <c r="F16" s="14">
        <f t="shared" si="3"/>
        <v>9</v>
      </c>
      <c r="G16" s="2">
        <f t="shared" si="8"/>
        <v>0.69230769230769229</v>
      </c>
      <c r="H16" s="9">
        <v>13</v>
      </c>
      <c r="I16" s="16">
        <f t="shared" si="4"/>
        <v>1</v>
      </c>
      <c r="J16" s="40">
        <v>3</v>
      </c>
      <c r="K16" s="16">
        <f t="shared" si="5"/>
        <v>0.23076923076923078</v>
      </c>
      <c r="L16" s="40">
        <v>9</v>
      </c>
      <c r="M16" s="18">
        <f t="shared" si="6"/>
        <v>0.69230769230769229</v>
      </c>
      <c r="N16" s="9"/>
      <c r="O16" s="16"/>
      <c r="S16" s="18"/>
      <c r="T16" s="9"/>
      <c r="U16" s="16"/>
      <c r="Y16" s="18"/>
      <c r="Z16" s="9"/>
      <c r="AA16" s="16"/>
      <c r="AE16" s="18"/>
      <c r="AF16" s="9"/>
      <c r="AG16" s="16"/>
      <c r="AI16" s="2"/>
      <c r="AK16" s="18"/>
    </row>
    <row r="17" spans="1:37">
      <c r="C17" t="s">
        <v>0</v>
      </c>
      <c r="D17" s="1" t="s">
        <v>43</v>
      </c>
      <c r="E17" s="28">
        <f t="shared" si="2"/>
        <v>24</v>
      </c>
      <c r="F17" s="14">
        <f t="shared" si="3"/>
        <v>16</v>
      </c>
      <c r="G17" s="2">
        <f t="shared" si="8"/>
        <v>0.66666666666666663</v>
      </c>
      <c r="H17" s="9">
        <f>H15+H16</f>
        <v>24</v>
      </c>
      <c r="I17" s="16">
        <f t="shared" si="4"/>
        <v>1</v>
      </c>
      <c r="J17" s="17">
        <f>J15+J16</f>
        <v>6</v>
      </c>
      <c r="K17" s="16">
        <f t="shared" si="5"/>
        <v>0.25</v>
      </c>
      <c r="L17" s="17">
        <f>L15+L16</f>
        <v>16</v>
      </c>
      <c r="M17" s="18">
        <f t="shared" si="6"/>
        <v>0.66666666666666663</v>
      </c>
      <c r="N17" s="9"/>
      <c r="O17" s="16"/>
      <c r="S17" s="18"/>
      <c r="T17" s="9"/>
      <c r="U17" s="16"/>
      <c r="Y17" s="18"/>
      <c r="Z17" s="9"/>
      <c r="AA17" s="16"/>
      <c r="AE17" s="18"/>
      <c r="AF17" s="9"/>
      <c r="AG17" s="16"/>
      <c r="AI17" s="2"/>
      <c r="AK17" s="18"/>
    </row>
    <row r="18" spans="1:37">
      <c r="A18" s="22">
        <v>42075</v>
      </c>
      <c r="B18" s="10" t="s">
        <v>33</v>
      </c>
      <c r="C18" s="10" t="s">
        <v>6</v>
      </c>
      <c r="D18" s="11" t="s">
        <v>44</v>
      </c>
      <c r="E18" s="29">
        <f t="shared" si="2"/>
        <v>11</v>
      </c>
      <c r="F18" s="15">
        <f t="shared" si="3"/>
        <v>7</v>
      </c>
      <c r="G18" s="13">
        <f t="shared" si="8"/>
        <v>0.63636363636363635</v>
      </c>
      <c r="H18" s="12">
        <v>11</v>
      </c>
      <c r="I18" s="13">
        <f t="shared" si="4"/>
        <v>1</v>
      </c>
      <c r="J18" s="10">
        <v>3</v>
      </c>
      <c r="K18" s="13">
        <f t="shared" si="5"/>
        <v>0.27272727272727271</v>
      </c>
      <c r="L18" s="10">
        <v>7</v>
      </c>
      <c r="M18" s="23">
        <f t="shared" si="6"/>
        <v>0.63636363636363635</v>
      </c>
      <c r="N18" s="12"/>
      <c r="O18" s="13"/>
      <c r="P18" s="10"/>
      <c r="Q18" s="13"/>
      <c r="R18" s="10"/>
      <c r="S18" s="23"/>
      <c r="T18" s="12"/>
      <c r="U18" s="13"/>
      <c r="V18" s="10"/>
      <c r="W18" s="13"/>
      <c r="X18" s="10"/>
      <c r="Y18" s="23"/>
      <c r="Z18" s="12"/>
      <c r="AA18" s="13"/>
      <c r="AB18" s="10"/>
      <c r="AC18" s="13"/>
      <c r="AD18" s="10"/>
      <c r="AE18" s="23"/>
      <c r="AF18" s="12"/>
      <c r="AG18" s="13"/>
      <c r="AH18" s="10"/>
      <c r="AI18" s="13"/>
      <c r="AJ18" s="10"/>
      <c r="AK18" s="23"/>
    </row>
    <row r="19" spans="1:37">
      <c r="C19" t="s">
        <v>7</v>
      </c>
      <c r="D19" s="1" t="s">
        <v>42</v>
      </c>
      <c r="E19" s="28">
        <f t="shared" si="2"/>
        <v>13</v>
      </c>
      <c r="F19" s="14">
        <f t="shared" si="3"/>
        <v>7</v>
      </c>
      <c r="G19" s="2">
        <f t="shared" si="8"/>
        <v>0.53846153846153844</v>
      </c>
      <c r="H19" s="9">
        <v>13</v>
      </c>
      <c r="I19" s="16">
        <f t="shared" si="4"/>
        <v>1</v>
      </c>
      <c r="J19" s="40">
        <v>3</v>
      </c>
      <c r="K19" s="16">
        <f t="shared" si="5"/>
        <v>0.23076923076923078</v>
      </c>
      <c r="L19" s="40">
        <v>7</v>
      </c>
      <c r="M19" s="18">
        <f t="shared" si="6"/>
        <v>0.53846153846153844</v>
      </c>
      <c r="N19" s="9"/>
      <c r="O19" s="16"/>
      <c r="P19" s="40"/>
      <c r="Q19" s="16"/>
      <c r="R19" s="40"/>
      <c r="S19" s="18"/>
      <c r="T19" s="9"/>
      <c r="U19" s="16"/>
      <c r="V19" s="40"/>
      <c r="W19" s="16"/>
      <c r="X19" s="40"/>
      <c r="Y19" s="18"/>
      <c r="Z19" s="9"/>
      <c r="AA19" s="16"/>
      <c r="AB19" s="40"/>
      <c r="AC19" s="16"/>
      <c r="AD19" s="40"/>
      <c r="AE19" s="18"/>
      <c r="AF19" s="9"/>
      <c r="AG19" s="16"/>
      <c r="AH19" s="40"/>
      <c r="AI19" s="16"/>
      <c r="AJ19" s="40"/>
      <c r="AK19" s="18"/>
    </row>
    <row r="20" spans="1:37">
      <c r="C20" t="s">
        <v>0</v>
      </c>
      <c r="D20" s="1" t="s">
        <v>45</v>
      </c>
      <c r="E20" s="28">
        <f t="shared" si="2"/>
        <v>24</v>
      </c>
      <c r="F20" s="14">
        <f t="shared" si="3"/>
        <v>14</v>
      </c>
      <c r="G20" s="2">
        <f t="shared" si="8"/>
        <v>0.58333333333333337</v>
      </c>
      <c r="H20" s="9">
        <f>H18+H19</f>
        <v>24</v>
      </c>
      <c r="I20" s="16">
        <f t="shared" si="4"/>
        <v>1</v>
      </c>
      <c r="J20" s="17">
        <f>J18+J19</f>
        <v>6</v>
      </c>
      <c r="K20" s="16">
        <f t="shared" si="5"/>
        <v>0.25</v>
      </c>
      <c r="L20" s="17">
        <f>L18+L19</f>
        <v>14</v>
      </c>
      <c r="M20" s="18">
        <f t="shared" si="6"/>
        <v>0.58333333333333337</v>
      </c>
      <c r="N20" s="9"/>
      <c r="O20" s="16"/>
      <c r="Q20" s="38"/>
      <c r="S20" s="18"/>
      <c r="T20" s="9"/>
      <c r="U20" s="16"/>
      <c r="W20" s="38"/>
      <c r="Y20" s="18"/>
      <c r="Z20" s="9"/>
      <c r="AA20" s="16"/>
      <c r="AC20" s="38"/>
      <c r="AE20" s="18"/>
      <c r="AF20" s="9"/>
      <c r="AG20" s="16"/>
      <c r="AI20" s="38"/>
      <c r="AK20" s="18"/>
    </row>
    <row r="21" spans="1:37">
      <c r="A21" s="22">
        <v>42077</v>
      </c>
      <c r="B21" s="10" t="s">
        <v>14</v>
      </c>
      <c r="C21" s="10" t="s">
        <v>6</v>
      </c>
      <c r="D21" s="11" t="s">
        <v>42</v>
      </c>
      <c r="E21" s="29">
        <f t="shared" si="2"/>
        <v>13</v>
      </c>
      <c r="F21" s="15">
        <f t="shared" si="3"/>
        <v>8</v>
      </c>
      <c r="G21" s="13">
        <f t="shared" si="8"/>
        <v>0.61538461538461542</v>
      </c>
      <c r="H21" s="12">
        <v>13</v>
      </c>
      <c r="I21" s="13">
        <f t="shared" si="4"/>
        <v>1</v>
      </c>
      <c r="J21" s="10">
        <v>3</v>
      </c>
      <c r="K21" s="13">
        <f t="shared" si="5"/>
        <v>0.23076923076923078</v>
      </c>
      <c r="L21" s="10">
        <v>8</v>
      </c>
      <c r="M21" s="23">
        <f t="shared" si="6"/>
        <v>0.61538461538461542</v>
      </c>
      <c r="N21" s="12"/>
      <c r="O21" s="13"/>
      <c r="P21" s="10"/>
      <c r="Q21" s="13"/>
      <c r="R21" s="10"/>
      <c r="S21" s="23"/>
      <c r="T21" s="12"/>
      <c r="U21" s="13"/>
      <c r="V21" s="10"/>
      <c r="W21" s="13"/>
      <c r="X21" s="10"/>
      <c r="Y21" s="23"/>
      <c r="Z21" s="12"/>
      <c r="AA21" s="13"/>
      <c r="AB21" s="10"/>
      <c r="AC21" s="13"/>
      <c r="AD21" s="10"/>
      <c r="AE21" s="23"/>
      <c r="AF21" s="12"/>
      <c r="AG21" s="13"/>
      <c r="AH21" s="10"/>
      <c r="AI21" s="13"/>
      <c r="AJ21" s="10"/>
      <c r="AK21" s="23"/>
    </row>
    <row r="22" spans="1:37">
      <c r="C22" t="s">
        <v>7</v>
      </c>
      <c r="D22" s="1" t="s">
        <v>47</v>
      </c>
      <c r="E22" s="28">
        <f t="shared" si="2"/>
        <v>17</v>
      </c>
      <c r="F22" s="14">
        <f t="shared" si="3"/>
        <v>10</v>
      </c>
      <c r="G22" s="2">
        <f t="shared" si="8"/>
        <v>0.58823529411764708</v>
      </c>
      <c r="H22" s="9">
        <v>17</v>
      </c>
      <c r="I22" s="16">
        <f t="shared" si="4"/>
        <v>1</v>
      </c>
      <c r="J22" s="40">
        <v>1</v>
      </c>
      <c r="K22" s="16">
        <f t="shared" si="5"/>
        <v>5.8823529411764705E-2</v>
      </c>
      <c r="L22" s="40">
        <v>10</v>
      </c>
      <c r="M22" s="18">
        <f t="shared" si="6"/>
        <v>0.58823529411764708</v>
      </c>
      <c r="N22" s="9"/>
      <c r="O22" s="16"/>
      <c r="S22" s="18"/>
      <c r="T22" s="9"/>
      <c r="U22" s="16"/>
      <c r="Y22" s="18"/>
      <c r="Z22" s="9"/>
      <c r="AA22" s="16"/>
      <c r="AE22" s="18"/>
      <c r="AF22" s="9"/>
      <c r="AG22" s="16"/>
      <c r="AI22" s="2"/>
      <c r="AK22" s="18"/>
    </row>
    <row r="23" spans="1:37">
      <c r="C23" t="s">
        <v>0</v>
      </c>
      <c r="D23" s="1" t="s">
        <v>46</v>
      </c>
      <c r="E23" s="28">
        <f t="shared" si="2"/>
        <v>30</v>
      </c>
      <c r="F23" s="14">
        <f t="shared" si="3"/>
        <v>18</v>
      </c>
      <c r="G23" s="2">
        <f t="shared" si="8"/>
        <v>0.6</v>
      </c>
      <c r="H23" s="9">
        <f>H21+H22</f>
        <v>30</v>
      </c>
      <c r="I23" s="16">
        <f t="shared" si="4"/>
        <v>1</v>
      </c>
      <c r="J23" s="17">
        <f>J21+J22</f>
        <v>4</v>
      </c>
      <c r="K23" s="16">
        <f t="shared" si="5"/>
        <v>0.13333333333333333</v>
      </c>
      <c r="L23" s="17">
        <f>L21+L22</f>
        <v>18</v>
      </c>
      <c r="M23" s="18">
        <f t="shared" si="6"/>
        <v>0.6</v>
      </c>
      <c r="N23" s="9"/>
      <c r="O23" s="16"/>
      <c r="S23" s="18"/>
      <c r="T23" s="9"/>
      <c r="U23" s="16"/>
      <c r="Y23" s="18"/>
      <c r="Z23" s="9"/>
      <c r="AA23" s="16"/>
      <c r="AE23" s="18"/>
      <c r="AF23" s="9"/>
      <c r="AG23" s="16"/>
      <c r="AI23" s="2"/>
      <c r="AK23" s="18"/>
    </row>
    <row r="24" spans="1:37">
      <c r="A24" s="22">
        <v>42080</v>
      </c>
      <c r="B24" s="10" t="s">
        <v>34</v>
      </c>
      <c r="C24" s="10" t="s">
        <v>6</v>
      </c>
      <c r="D24" s="11" t="s">
        <v>50</v>
      </c>
      <c r="E24" s="29">
        <f>H24+T24+N24+Z24</f>
        <v>14</v>
      </c>
      <c r="F24" s="15">
        <f>L24+X24+R24+AD24</f>
        <v>10</v>
      </c>
      <c r="G24" s="13">
        <f t="shared" si="8"/>
        <v>0.7142857142857143</v>
      </c>
      <c r="H24" s="12">
        <v>0</v>
      </c>
      <c r="I24" s="13">
        <f t="shared" si="4"/>
        <v>0</v>
      </c>
      <c r="J24" s="10">
        <v>0</v>
      </c>
      <c r="K24" s="13">
        <f>J24/MAX(H24, 1)</f>
        <v>0</v>
      </c>
      <c r="L24" s="10">
        <v>0</v>
      </c>
      <c r="M24" s="13">
        <f>L24/MAX(H24, 1)</f>
        <v>0</v>
      </c>
      <c r="N24" s="12">
        <v>0</v>
      </c>
      <c r="O24" s="13">
        <f t="shared" ref="O24:O29" si="9">N24/$E24</f>
        <v>0</v>
      </c>
      <c r="P24" s="10">
        <v>0</v>
      </c>
      <c r="Q24" s="13">
        <f t="shared" ref="Q24:Q26" si="10">P24/MAX(N24, 1)</f>
        <v>0</v>
      </c>
      <c r="R24" s="10">
        <v>0</v>
      </c>
      <c r="S24" s="23">
        <f>R24/MAX(N24, 1)</f>
        <v>0</v>
      </c>
      <c r="T24" s="12">
        <v>14</v>
      </c>
      <c r="U24" s="13">
        <f t="shared" ref="U24:U25" si="11">T24/$E24</f>
        <v>1</v>
      </c>
      <c r="V24" s="10">
        <v>2</v>
      </c>
      <c r="W24" s="13">
        <f t="shared" ref="W24:W26" si="12">V24/MAX(T24, 1)</f>
        <v>0.14285714285714285</v>
      </c>
      <c r="X24" s="10">
        <v>10</v>
      </c>
      <c r="Y24" s="23">
        <f>X24/MAX(T24, 1)</f>
        <v>0.7142857142857143</v>
      </c>
      <c r="Z24" s="12"/>
      <c r="AA24" s="13"/>
      <c r="AB24" s="10"/>
      <c r="AC24" s="13"/>
      <c r="AD24" s="10"/>
      <c r="AE24" s="23"/>
      <c r="AF24" s="12">
        <v>0</v>
      </c>
      <c r="AG24" s="13">
        <f t="shared" ref="AG24:AG26" si="13">AF24/$E24</f>
        <v>0</v>
      </c>
      <c r="AH24" s="10">
        <v>0</v>
      </c>
      <c r="AI24" s="13">
        <f t="shared" ref="AI24:AI26" si="14">AH24/MAX(AF24, 1)</f>
        <v>0</v>
      </c>
      <c r="AJ24" s="10">
        <v>0</v>
      </c>
      <c r="AK24" s="23">
        <f>AJ24/MAX(AF24, 1)</f>
        <v>0</v>
      </c>
    </row>
    <row r="25" spans="1:37">
      <c r="C25" t="s">
        <v>7</v>
      </c>
      <c r="D25" s="1" t="s">
        <v>52</v>
      </c>
      <c r="E25" s="28">
        <f>H25+T25+N25+Z25</f>
        <v>8</v>
      </c>
      <c r="F25" s="14">
        <f>L25+X25+R25+AD24</f>
        <v>5</v>
      </c>
      <c r="G25" s="2">
        <f t="shared" si="8"/>
        <v>0.625</v>
      </c>
      <c r="H25" s="9">
        <v>0</v>
      </c>
      <c r="I25" s="16">
        <f t="shared" si="4"/>
        <v>0</v>
      </c>
      <c r="J25" s="40">
        <v>0</v>
      </c>
      <c r="K25" s="16">
        <f t="shared" ref="K25:K28" si="15">J25/MAX(H25, 1)</f>
        <v>0</v>
      </c>
      <c r="L25" s="40">
        <v>0</v>
      </c>
      <c r="M25" s="16">
        <f t="shared" ref="M25:M28" si="16">L25/MAX(H25, 1)</f>
        <v>0</v>
      </c>
      <c r="N25" s="9">
        <v>1</v>
      </c>
      <c r="O25" s="16">
        <f t="shared" si="9"/>
        <v>0.125</v>
      </c>
      <c r="P25">
        <v>0</v>
      </c>
      <c r="Q25" s="16">
        <f t="shared" si="10"/>
        <v>0</v>
      </c>
      <c r="R25">
        <v>0</v>
      </c>
      <c r="S25" s="18">
        <f t="shared" ref="S25:S26" si="17">R25/MAX(N25, 1)</f>
        <v>0</v>
      </c>
      <c r="T25" s="9">
        <v>7</v>
      </c>
      <c r="U25" s="16">
        <f t="shared" si="11"/>
        <v>0.875</v>
      </c>
      <c r="V25" s="17">
        <v>1</v>
      </c>
      <c r="W25" s="16">
        <f t="shared" si="12"/>
        <v>0.14285714285714285</v>
      </c>
      <c r="X25" s="17">
        <v>5</v>
      </c>
      <c r="Y25" s="18">
        <f t="shared" ref="Y25:Y26" si="18">X25/MAX(T25, 1)</f>
        <v>0.7142857142857143</v>
      </c>
      <c r="Z25" s="9"/>
      <c r="AA25" s="16"/>
      <c r="AC25" s="16"/>
      <c r="AE25" s="18"/>
      <c r="AF25" s="9">
        <v>1</v>
      </c>
      <c r="AG25" s="16">
        <f t="shared" si="13"/>
        <v>0.125</v>
      </c>
      <c r="AH25">
        <v>0</v>
      </c>
      <c r="AI25" s="16">
        <f t="shared" si="14"/>
        <v>0</v>
      </c>
      <c r="AJ25">
        <v>0</v>
      </c>
      <c r="AK25" s="18">
        <f t="shared" ref="AK25:AK26" si="19">AJ25/MAX(AF25, 1)</f>
        <v>0</v>
      </c>
    </row>
    <row r="26" spans="1:37">
      <c r="C26" t="s">
        <v>0</v>
      </c>
      <c r="D26" s="1" t="s">
        <v>51</v>
      </c>
      <c r="E26" s="28">
        <f>H26+T26+N26+Z26</f>
        <v>22</v>
      </c>
      <c r="F26" s="14">
        <f>L26+X26+R26+AD24</f>
        <v>15</v>
      </c>
      <c r="G26" s="2">
        <f t="shared" si="8"/>
        <v>0.68181818181818177</v>
      </c>
      <c r="H26" s="9">
        <f>H24+H25</f>
        <v>0</v>
      </c>
      <c r="I26" s="16">
        <f t="shared" si="4"/>
        <v>0</v>
      </c>
      <c r="J26" s="17">
        <f>J24+J25</f>
        <v>0</v>
      </c>
      <c r="K26" s="38">
        <f t="shared" si="15"/>
        <v>0</v>
      </c>
      <c r="L26" s="17">
        <f>L24+L25</f>
        <v>0</v>
      </c>
      <c r="M26" s="38">
        <f t="shared" si="16"/>
        <v>0</v>
      </c>
      <c r="N26" s="9">
        <f>N24+N25</f>
        <v>1</v>
      </c>
      <c r="O26" s="38">
        <f t="shared" si="9"/>
        <v>4.5454545454545456E-2</v>
      </c>
      <c r="P26" s="17">
        <f>P24+P25</f>
        <v>0</v>
      </c>
      <c r="Q26" s="38">
        <f t="shared" si="10"/>
        <v>0</v>
      </c>
      <c r="R26" s="17">
        <f>R24+R25</f>
        <v>0</v>
      </c>
      <c r="S26" s="61">
        <f t="shared" si="17"/>
        <v>0</v>
      </c>
      <c r="T26" s="62">
        <f>T24+T25</f>
        <v>21</v>
      </c>
      <c r="U26" s="38">
        <f t="shared" ref="U26:Y28" si="20">T26/$E26</f>
        <v>0.95454545454545459</v>
      </c>
      <c r="V26" s="36">
        <f>V24+V25</f>
        <v>3</v>
      </c>
      <c r="W26" s="38">
        <f t="shared" si="12"/>
        <v>0.14285714285714285</v>
      </c>
      <c r="X26" s="36">
        <f>X24+X25</f>
        <v>15</v>
      </c>
      <c r="Y26" s="61">
        <f t="shared" si="18"/>
        <v>0.7142857142857143</v>
      </c>
      <c r="Z26" s="9"/>
      <c r="AA26" s="38"/>
      <c r="AB26" s="17"/>
      <c r="AC26" s="38"/>
      <c r="AD26" s="17"/>
      <c r="AE26" s="61"/>
      <c r="AF26" s="9">
        <f>AF24+AF25</f>
        <v>1</v>
      </c>
      <c r="AG26" s="38">
        <f t="shared" si="13"/>
        <v>4.5454545454545456E-2</v>
      </c>
      <c r="AH26" s="17">
        <f>AH24+AH25</f>
        <v>0</v>
      </c>
      <c r="AI26" s="38">
        <f t="shared" si="14"/>
        <v>0</v>
      </c>
      <c r="AJ26" s="17">
        <f>AJ24+AJ25</f>
        <v>0</v>
      </c>
      <c r="AK26" s="61">
        <f t="shared" si="19"/>
        <v>0</v>
      </c>
    </row>
    <row r="27" spans="1:37">
      <c r="A27" s="22">
        <v>42082</v>
      </c>
      <c r="B27" s="10" t="s">
        <v>35</v>
      </c>
      <c r="C27" s="10" t="s">
        <v>6</v>
      </c>
      <c r="D27" s="11" t="s">
        <v>53</v>
      </c>
      <c r="E27" s="29">
        <f t="shared" ref="E27:E51" si="21">H27+T27+N27</f>
        <v>12</v>
      </c>
      <c r="F27" s="15">
        <f t="shared" ref="F27:F51" si="22">L27+X27+R27</f>
        <v>4</v>
      </c>
      <c r="G27" s="13">
        <f t="shared" si="8"/>
        <v>0.33333333333333331</v>
      </c>
      <c r="H27" s="12">
        <v>8</v>
      </c>
      <c r="I27" s="13">
        <f t="shared" si="4"/>
        <v>0.66666666666666663</v>
      </c>
      <c r="J27" s="10">
        <v>1</v>
      </c>
      <c r="K27" s="13">
        <f t="shared" si="5"/>
        <v>0.125</v>
      </c>
      <c r="L27" s="10">
        <v>2</v>
      </c>
      <c r="M27" s="13">
        <f t="shared" si="6"/>
        <v>0.25</v>
      </c>
      <c r="N27" s="12">
        <v>4</v>
      </c>
      <c r="O27" s="13">
        <f t="shared" si="9"/>
        <v>0.33333333333333331</v>
      </c>
      <c r="P27" s="10">
        <v>1</v>
      </c>
      <c r="Q27" s="13">
        <f t="shared" ref="Q27:Q29" si="23">P27/MAX(N27, 1)</f>
        <v>0.25</v>
      </c>
      <c r="R27" s="10">
        <v>2</v>
      </c>
      <c r="S27" s="23">
        <f>R27/MAX(N27, 1)</f>
        <v>0.5</v>
      </c>
      <c r="T27" s="12">
        <v>0</v>
      </c>
      <c r="U27" s="13">
        <f t="shared" si="20"/>
        <v>0</v>
      </c>
      <c r="V27" s="10">
        <v>0</v>
      </c>
      <c r="W27" s="13">
        <f t="shared" ref="W27:W29" si="24">V27/MAX(T27, 1)</f>
        <v>0</v>
      </c>
      <c r="X27" s="10">
        <v>0</v>
      </c>
      <c r="Y27" s="23">
        <f>X27/MAX(T27, 1)</f>
        <v>0</v>
      </c>
      <c r="Z27" s="12"/>
      <c r="AA27" s="13"/>
      <c r="AB27" s="10"/>
      <c r="AC27" s="13"/>
      <c r="AD27" s="10"/>
      <c r="AE27" s="23"/>
      <c r="AF27" s="12"/>
      <c r="AG27" s="13"/>
      <c r="AH27" s="10"/>
      <c r="AI27" s="13"/>
      <c r="AJ27" s="10"/>
      <c r="AK27" s="23"/>
    </row>
    <row r="28" spans="1:37">
      <c r="C28" t="s">
        <v>7</v>
      </c>
      <c r="D28" s="1" t="s">
        <v>55</v>
      </c>
      <c r="E28" s="28">
        <f t="shared" si="21"/>
        <v>10</v>
      </c>
      <c r="F28" s="14">
        <f t="shared" si="22"/>
        <v>3</v>
      </c>
      <c r="G28" s="2">
        <f t="shared" si="8"/>
        <v>0.3</v>
      </c>
      <c r="H28" s="9">
        <v>0</v>
      </c>
      <c r="I28" s="16">
        <f t="shared" si="4"/>
        <v>0</v>
      </c>
      <c r="J28" s="40">
        <v>0</v>
      </c>
      <c r="K28" s="16">
        <f t="shared" si="15"/>
        <v>0</v>
      </c>
      <c r="L28" s="40">
        <v>0</v>
      </c>
      <c r="M28" s="16">
        <f t="shared" si="16"/>
        <v>0</v>
      </c>
      <c r="N28" s="9">
        <v>4</v>
      </c>
      <c r="O28" s="16">
        <f t="shared" si="9"/>
        <v>0.4</v>
      </c>
      <c r="P28">
        <v>0</v>
      </c>
      <c r="Q28" s="16">
        <f t="shared" si="23"/>
        <v>0</v>
      </c>
      <c r="R28">
        <v>0</v>
      </c>
      <c r="S28" s="18">
        <f t="shared" ref="S28:S29" si="25">R28/MAX(N28, 1)</f>
        <v>0</v>
      </c>
      <c r="T28" s="9">
        <v>6</v>
      </c>
      <c r="U28" s="16">
        <f t="shared" si="20"/>
        <v>0.6</v>
      </c>
      <c r="V28" s="17">
        <v>0</v>
      </c>
      <c r="W28" s="16">
        <f t="shared" si="20"/>
        <v>0</v>
      </c>
      <c r="X28" s="17">
        <v>3</v>
      </c>
      <c r="Y28" s="16">
        <f t="shared" si="20"/>
        <v>0.3</v>
      </c>
      <c r="Z28" s="9"/>
      <c r="AA28" s="16"/>
      <c r="AB28" s="40"/>
      <c r="AC28" s="16"/>
      <c r="AD28" s="40"/>
      <c r="AE28" s="18"/>
      <c r="AF28" s="9"/>
      <c r="AG28" s="16"/>
      <c r="AH28" s="40"/>
      <c r="AI28" s="16"/>
      <c r="AJ28" s="40"/>
      <c r="AK28" s="18"/>
    </row>
    <row r="29" spans="1:37">
      <c r="C29" t="s">
        <v>0</v>
      </c>
      <c r="D29" s="1" t="s">
        <v>54</v>
      </c>
      <c r="E29" s="28">
        <f t="shared" si="21"/>
        <v>22</v>
      </c>
      <c r="F29" s="14">
        <f t="shared" si="22"/>
        <v>7</v>
      </c>
      <c r="G29" s="2">
        <f t="shared" si="8"/>
        <v>0.31818181818181818</v>
      </c>
      <c r="H29" s="9">
        <f>H27+H28</f>
        <v>8</v>
      </c>
      <c r="I29" s="16">
        <f t="shared" si="4"/>
        <v>0.36363636363636365</v>
      </c>
      <c r="J29" s="17">
        <f>J27+J28</f>
        <v>1</v>
      </c>
      <c r="K29" s="16">
        <f t="shared" si="5"/>
        <v>0.125</v>
      </c>
      <c r="L29" s="17">
        <f>L27+L28</f>
        <v>2</v>
      </c>
      <c r="M29" s="16">
        <f t="shared" si="6"/>
        <v>0.25</v>
      </c>
      <c r="N29" s="62">
        <f>N27+N28</f>
        <v>8</v>
      </c>
      <c r="O29" s="38">
        <f t="shared" si="9"/>
        <v>0.36363636363636365</v>
      </c>
      <c r="P29" s="17">
        <f>P27+P28</f>
        <v>1</v>
      </c>
      <c r="Q29" s="38">
        <f t="shared" si="23"/>
        <v>0.125</v>
      </c>
      <c r="R29" s="17">
        <f>R27+R28</f>
        <v>2</v>
      </c>
      <c r="S29" s="61">
        <f t="shared" si="25"/>
        <v>0.25</v>
      </c>
      <c r="T29" s="62">
        <f>T27+T28</f>
        <v>6</v>
      </c>
      <c r="U29" s="38">
        <f t="shared" ref="U29" si="26">T29/$E29</f>
        <v>0.27272727272727271</v>
      </c>
      <c r="V29" s="36">
        <f>V27+V28</f>
        <v>0</v>
      </c>
      <c r="W29" s="38">
        <f t="shared" si="24"/>
        <v>0</v>
      </c>
      <c r="X29" s="36">
        <f>X27+X28</f>
        <v>3</v>
      </c>
      <c r="Y29" s="61">
        <f t="shared" ref="Y29" si="27">X29/MAX(T29, 1)</f>
        <v>0.5</v>
      </c>
      <c r="Z29" s="9"/>
      <c r="AA29" s="16"/>
      <c r="AC29" s="38"/>
      <c r="AE29" s="18"/>
      <c r="AF29" s="9"/>
      <c r="AG29" s="16"/>
      <c r="AI29" s="38"/>
      <c r="AK29" s="18"/>
    </row>
    <row r="30" spans="1:37">
      <c r="A30" s="22">
        <v>42096</v>
      </c>
      <c r="B30" s="10" t="s">
        <v>15</v>
      </c>
      <c r="C30" s="10" t="s">
        <v>6</v>
      </c>
      <c r="D30" s="11" t="s">
        <v>56</v>
      </c>
      <c r="E30" s="29">
        <f t="shared" si="21"/>
        <v>16</v>
      </c>
      <c r="F30" s="15">
        <f t="shared" si="22"/>
        <v>8</v>
      </c>
      <c r="G30" s="13">
        <f t="shared" si="8"/>
        <v>0.5</v>
      </c>
      <c r="H30" s="12">
        <v>16</v>
      </c>
      <c r="I30" s="13">
        <f t="shared" si="4"/>
        <v>1</v>
      </c>
      <c r="J30" s="10">
        <v>1</v>
      </c>
      <c r="K30" s="13">
        <f t="shared" si="5"/>
        <v>6.25E-2</v>
      </c>
      <c r="L30" s="10">
        <v>8</v>
      </c>
      <c r="M30" s="23">
        <f t="shared" si="6"/>
        <v>0.5</v>
      </c>
      <c r="N30" s="12"/>
      <c r="O30" s="13"/>
      <c r="P30" s="10"/>
      <c r="Q30" s="13"/>
      <c r="R30" s="10"/>
      <c r="S30" s="23"/>
      <c r="T30" s="12"/>
      <c r="U30" s="13"/>
      <c r="V30" s="10"/>
      <c r="W30" s="13"/>
      <c r="X30" s="10"/>
      <c r="Y30" s="23"/>
      <c r="Z30" s="12"/>
      <c r="AA30" s="13"/>
      <c r="AB30" s="10"/>
      <c r="AC30" s="13"/>
      <c r="AD30" s="10"/>
      <c r="AE30" s="23"/>
      <c r="AF30" s="12"/>
      <c r="AG30" s="13"/>
      <c r="AH30" s="10"/>
      <c r="AI30" s="13"/>
      <c r="AJ30" s="10"/>
      <c r="AK30" s="23"/>
    </row>
    <row r="31" spans="1:37">
      <c r="C31" t="s">
        <v>7</v>
      </c>
      <c r="D31" s="1" t="s">
        <v>31</v>
      </c>
      <c r="E31" s="28">
        <f t="shared" si="21"/>
        <v>11</v>
      </c>
      <c r="F31" s="14">
        <f t="shared" si="22"/>
        <v>7</v>
      </c>
      <c r="G31" s="2">
        <f t="shared" si="8"/>
        <v>0.63636363636363635</v>
      </c>
      <c r="H31" s="9">
        <v>11</v>
      </c>
      <c r="I31" s="16">
        <f t="shared" si="4"/>
        <v>1</v>
      </c>
      <c r="J31" s="40">
        <v>2</v>
      </c>
      <c r="K31" s="16">
        <f t="shared" si="5"/>
        <v>0.18181818181818182</v>
      </c>
      <c r="L31" s="40">
        <v>7</v>
      </c>
      <c r="M31" s="18">
        <f t="shared" si="6"/>
        <v>0.63636363636363635</v>
      </c>
      <c r="N31" s="9"/>
      <c r="O31" s="16"/>
      <c r="P31" s="40"/>
      <c r="Q31" s="16"/>
      <c r="R31" s="40"/>
      <c r="S31" s="18"/>
      <c r="T31" s="9"/>
      <c r="U31" s="16"/>
      <c r="V31" s="40"/>
      <c r="W31" s="16"/>
      <c r="X31" s="40"/>
      <c r="Y31" s="18"/>
      <c r="Z31" s="9"/>
      <c r="AA31" s="16"/>
      <c r="AB31" s="40"/>
      <c r="AC31" s="16"/>
      <c r="AD31" s="40"/>
      <c r="AE31" s="18"/>
      <c r="AF31" s="9"/>
      <c r="AG31" s="16"/>
      <c r="AH31" s="40"/>
      <c r="AI31" s="16"/>
      <c r="AJ31" s="40"/>
      <c r="AK31" s="18"/>
    </row>
    <row r="32" spans="1:37">
      <c r="C32" t="s">
        <v>0</v>
      </c>
      <c r="D32" s="1" t="s">
        <v>57</v>
      </c>
      <c r="E32" s="28">
        <f t="shared" si="21"/>
        <v>27</v>
      </c>
      <c r="F32" s="14">
        <f t="shared" si="22"/>
        <v>15</v>
      </c>
      <c r="G32" s="2">
        <f t="shared" si="8"/>
        <v>0.55555555555555558</v>
      </c>
      <c r="H32" s="9">
        <f>H30+H31</f>
        <v>27</v>
      </c>
      <c r="I32" s="16">
        <f t="shared" si="4"/>
        <v>1</v>
      </c>
      <c r="J32" s="17">
        <f>J30+J31</f>
        <v>3</v>
      </c>
      <c r="K32" s="16">
        <f t="shared" si="5"/>
        <v>0.1111111111111111</v>
      </c>
      <c r="L32" s="17">
        <f>L30+L31</f>
        <v>15</v>
      </c>
      <c r="M32" s="18">
        <f t="shared" si="6"/>
        <v>0.55555555555555558</v>
      </c>
      <c r="N32" s="9"/>
      <c r="O32" s="16"/>
      <c r="Q32" s="38"/>
      <c r="S32" s="18"/>
      <c r="T32" s="9"/>
      <c r="U32" s="16"/>
      <c r="W32" s="38"/>
      <c r="Y32" s="18"/>
      <c r="Z32" s="9"/>
      <c r="AA32" s="16"/>
      <c r="AC32" s="38"/>
      <c r="AE32" s="18"/>
      <c r="AF32" s="9"/>
      <c r="AG32" s="16"/>
      <c r="AI32" s="38"/>
      <c r="AK32" s="18"/>
    </row>
    <row r="33" spans="1:37">
      <c r="A33" s="22">
        <v>42101</v>
      </c>
      <c r="B33" s="10" t="s">
        <v>16</v>
      </c>
      <c r="C33" s="10" t="s">
        <v>6</v>
      </c>
      <c r="D33" s="11" t="s">
        <v>58</v>
      </c>
      <c r="E33" s="29">
        <f t="shared" si="21"/>
        <v>13</v>
      </c>
      <c r="F33" s="15">
        <f t="shared" si="22"/>
        <v>13</v>
      </c>
      <c r="G33" s="13">
        <f t="shared" si="8"/>
        <v>1</v>
      </c>
      <c r="H33" s="12">
        <v>13</v>
      </c>
      <c r="I33" s="13">
        <f t="shared" si="4"/>
        <v>1</v>
      </c>
      <c r="J33" s="10">
        <v>5</v>
      </c>
      <c r="K33" s="13">
        <f t="shared" si="5"/>
        <v>0.38461538461538464</v>
      </c>
      <c r="L33" s="10">
        <v>13</v>
      </c>
      <c r="M33" s="23">
        <f t="shared" si="6"/>
        <v>1</v>
      </c>
      <c r="N33" s="12"/>
      <c r="O33" s="13"/>
      <c r="P33" s="10"/>
      <c r="Q33" s="13"/>
      <c r="R33" s="10"/>
      <c r="S33" s="23"/>
      <c r="T33" s="12"/>
      <c r="U33" s="13"/>
      <c r="V33" s="10"/>
      <c r="W33" s="13"/>
      <c r="X33" s="10"/>
      <c r="Y33" s="23"/>
      <c r="Z33" s="12"/>
      <c r="AA33" s="13"/>
      <c r="AB33" s="10"/>
      <c r="AC33" s="13"/>
      <c r="AD33" s="10"/>
      <c r="AE33" s="23"/>
      <c r="AF33" s="12"/>
      <c r="AG33" s="13"/>
      <c r="AH33" s="10"/>
      <c r="AI33" s="13"/>
      <c r="AJ33" s="10"/>
      <c r="AK33" s="23"/>
    </row>
    <row r="34" spans="1:37">
      <c r="C34" t="s">
        <v>7</v>
      </c>
      <c r="D34" s="1" t="s">
        <v>60</v>
      </c>
      <c r="E34" s="28">
        <f t="shared" si="21"/>
        <v>9</v>
      </c>
      <c r="F34" s="14">
        <f t="shared" si="22"/>
        <v>6</v>
      </c>
      <c r="G34" s="2">
        <f t="shared" si="8"/>
        <v>0.66666666666666663</v>
      </c>
      <c r="H34" s="9">
        <v>9</v>
      </c>
      <c r="I34" s="16">
        <f t="shared" si="4"/>
        <v>1</v>
      </c>
      <c r="J34" s="40">
        <v>2</v>
      </c>
      <c r="K34" s="16">
        <f t="shared" si="5"/>
        <v>0.22222222222222221</v>
      </c>
      <c r="L34" s="40">
        <v>6</v>
      </c>
      <c r="M34" s="18">
        <f t="shared" si="6"/>
        <v>0.66666666666666663</v>
      </c>
      <c r="N34" s="9"/>
      <c r="O34" s="16"/>
      <c r="Q34" s="16"/>
      <c r="R34" s="17"/>
      <c r="S34" s="18"/>
      <c r="T34" s="9"/>
      <c r="U34" s="16"/>
      <c r="W34" s="16"/>
      <c r="X34" s="17"/>
      <c r="Y34" s="18"/>
      <c r="Z34" s="9"/>
      <c r="AA34" s="16"/>
      <c r="AC34" s="16"/>
      <c r="AD34" s="17"/>
      <c r="AE34" s="18"/>
      <c r="AF34" s="9"/>
      <c r="AG34" s="16"/>
      <c r="AI34" s="16"/>
      <c r="AJ34" s="17"/>
      <c r="AK34" s="18"/>
    </row>
    <row r="35" spans="1:37">
      <c r="C35" t="s">
        <v>0</v>
      </c>
      <c r="D35" s="1" t="s">
        <v>59</v>
      </c>
      <c r="E35" s="28">
        <f t="shared" si="21"/>
        <v>22</v>
      </c>
      <c r="F35" s="14">
        <f t="shared" si="22"/>
        <v>19</v>
      </c>
      <c r="G35" s="2">
        <f t="shared" si="8"/>
        <v>0.86363636363636365</v>
      </c>
      <c r="H35" s="9">
        <f>H33+H34</f>
        <v>22</v>
      </c>
      <c r="I35" s="16">
        <f t="shared" si="4"/>
        <v>1</v>
      </c>
      <c r="J35" s="17">
        <f>J33+J34</f>
        <v>7</v>
      </c>
      <c r="K35" s="16">
        <f t="shared" si="5"/>
        <v>0.31818181818181818</v>
      </c>
      <c r="L35" s="17">
        <f>L33+L34</f>
        <v>19</v>
      </c>
      <c r="M35" s="18">
        <f t="shared" si="6"/>
        <v>0.86363636363636365</v>
      </c>
      <c r="N35" s="9"/>
      <c r="O35" s="16"/>
      <c r="Q35" s="16"/>
      <c r="R35" s="17"/>
      <c r="S35" s="18"/>
      <c r="T35" s="9"/>
      <c r="U35" s="16"/>
      <c r="W35" s="16"/>
      <c r="X35" s="17"/>
      <c r="Y35" s="18"/>
      <c r="Z35" s="9"/>
      <c r="AA35" s="16"/>
      <c r="AC35" s="16"/>
      <c r="AD35" s="17"/>
      <c r="AE35" s="18"/>
      <c r="AF35" s="9"/>
      <c r="AG35" s="16"/>
      <c r="AI35" s="16"/>
      <c r="AJ35" s="17"/>
      <c r="AK35" s="18"/>
    </row>
    <row r="36" spans="1:37">
      <c r="A36" s="22">
        <v>42105</v>
      </c>
      <c r="B36" s="10" t="s">
        <v>36</v>
      </c>
      <c r="C36" s="10" t="s">
        <v>6</v>
      </c>
      <c r="D36" s="11" t="s">
        <v>61</v>
      </c>
      <c r="E36" s="29">
        <f t="shared" si="21"/>
        <v>16</v>
      </c>
      <c r="F36" s="15">
        <f t="shared" si="22"/>
        <v>9</v>
      </c>
      <c r="G36" s="13">
        <f t="shared" si="8"/>
        <v>0.5625</v>
      </c>
      <c r="H36" s="12">
        <v>16</v>
      </c>
      <c r="I36" s="13">
        <f t="shared" si="4"/>
        <v>1</v>
      </c>
      <c r="J36" s="10">
        <v>5</v>
      </c>
      <c r="K36" s="13">
        <f t="shared" si="5"/>
        <v>0.3125</v>
      </c>
      <c r="L36" s="10">
        <v>9</v>
      </c>
      <c r="M36" s="23">
        <f t="shared" si="6"/>
        <v>0.5625</v>
      </c>
      <c r="N36" s="12"/>
      <c r="O36" s="13"/>
      <c r="P36" s="10"/>
      <c r="Q36" s="13"/>
      <c r="R36" s="10"/>
      <c r="S36" s="23"/>
      <c r="T36" s="12"/>
      <c r="U36" s="13"/>
      <c r="V36" s="10"/>
      <c r="W36" s="13"/>
      <c r="X36" s="10"/>
      <c r="Y36" s="23"/>
      <c r="Z36" s="12"/>
      <c r="AA36" s="13"/>
      <c r="AB36" s="10"/>
      <c r="AC36" s="13"/>
      <c r="AD36" s="10"/>
      <c r="AE36" s="23"/>
      <c r="AF36" s="12"/>
      <c r="AG36" s="13"/>
      <c r="AH36" s="10"/>
      <c r="AI36" s="13"/>
      <c r="AJ36" s="10"/>
      <c r="AK36" s="23"/>
    </row>
    <row r="37" spans="1:37">
      <c r="C37" t="s">
        <v>7</v>
      </c>
      <c r="D37" s="1" t="s">
        <v>63</v>
      </c>
      <c r="E37" s="28">
        <f t="shared" si="21"/>
        <v>9</v>
      </c>
      <c r="F37" s="14">
        <f t="shared" si="22"/>
        <v>6</v>
      </c>
      <c r="G37" s="2">
        <f t="shared" si="8"/>
        <v>0.66666666666666663</v>
      </c>
      <c r="H37" s="9">
        <v>9</v>
      </c>
      <c r="I37" s="16">
        <f t="shared" si="4"/>
        <v>1</v>
      </c>
      <c r="J37" s="40">
        <v>1</v>
      </c>
      <c r="K37" s="16">
        <f t="shared" si="5"/>
        <v>0.1111111111111111</v>
      </c>
      <c r="L37" s="40">
        <v>6</v>
      </c>
      <c r="M37" s="18">
        <f t="shared" si="6"/>
        <v>0.66666666666666663</v>
      </c>
      <c r="N37" s="9"/>
      <c r="O37" s="16"/>
      <c r="Q37" s="16"/>
      <c r="R37" s="17"/>
      <c r="S37" s="18"/>
      <c r="T37" s="9"/>
      <c r="U37" s="16"/>
      <c r="V37" s="40"/>
      <c r="W37" s="16"/>
      <c r="X37" s="40"/>
      <c r="Y37" s="18"/>
      <c r="Z37" s="9"/>
      <c r="AA37" s="16"/>
      <c r="AC37" s="16"/>
      <c r="AD37" s="17"/>
      <c r="AE37" s="18"/>
      <c r="AF37" s="9"/>
      <c r="AG37" s="16"/>
      <c r="AI37" s="16"/>
      <c r="AJ37" s="17"/>
      <c r="AK37" s="18"/>
    </row>
    <row r="38" spans="1:37">
      <c r="C38" t="s">
        <v>0</v>
      </c>
      <c r="D38" s="1" t="s">
        <v>62</v>
      </c>
      <c r="E38" s="28">
        <f t="shared" si="21"/>
        <v>25</v>
      </c>
      <c r="F38" s="14">
        <f t="shared" si="22"/>
        <v>15</v>
      </c>
      <c r="G38" s="2">
        <f t="shared" si="8"/>
        <v>0.6</v>
      </c>
      <c r="H38" s="9">
        <f>H36+H37</f>
        <v>25</v>
      </c>
      <c r="I38" s="16">
        <f t="shared" si="4"/>
        <v>1</v>
      </c>
      <c r="J38" s="17">
        <f>J36+J37</f>
        <v>6</v>
      </c>
      <c r="K38" s="16">
        <f t="shared" si="5"/>
        <v>0.24</v>
      </c>
      <c r="L38" s="17">
        <f>L36+L37</f>
        <v>15</v>
      </c>
      <c r="M38" s="18">
        <f t="shared" si="6"/>
        <v>0.6</v>
      </c>
      <c r="N38" s="9"/>
      <c r="O38" s="16"/>
      <c r="Q38" s="16"/>
      <c r="R38" s="17"/>
      <c r="S38" s="18"/>
      <c r="T38" s="9"/>
      <c r="U38" s="16"/>
      <c r="W38" s="38"/>
      <c r="Y38" s="18"/>
      <c r="Z38" s="9"/>
      <c r="AA38" s="16"/>
      <c r="AC38" s="16"/>
      <c r="AD38" s="17"/>
      <c r="AE38" s="18"/>
      <c r="AF38" s="9"/>
      <c r="AG38" s="16"/>
      <c r="AI38" s="16"/>
      <c r="AJ38" s="17"/>
      <c r="AK38" s="18"/>
    </row>
    <row r="39" spans="1:37">
      <c r="A39" s="22">
        <v>42108</v>
      </c>
      <c r="B39" s="10" t="s">
        <v>17</v>
      </c>
      <c r="C39" s="10" t="s">
        <v>6</v>
      </c>
      <c r="D39" s="11" t="s">
        <v>64</v>
      </c>
      <c r="E39" s="29">
        <f t="shared" si="21"/>
        <v>14</v>
      </c>
      <c r="F39" s="15">
        <f t="shared" si="22"/>
        <v>5</v>
      </c>
      <c r="G39" s="13">
        <f t="shared" si="8"/>
        <v>0.35714285714285715</v>
      </c>
      <c r="H39" s="12">
        <v>14</v>
      </c>
      <c r="I39" s="13">
        <f t="shared" si="4"/>
        <v>1</v>
      </c>
      <c r="J39" s="10">
        <v>3</v>
      </c>
      <c r="K39" s="13">
        <f t="shared" si="5"/>
        <v>0.21428571428571427</v>
      </c>
      <c r="L39" s="10">
        <v>5</v>
      </c>
      <c r="M39" s="23">
        <f t="shared" si="6"/>
        <v>0.35714285714285715</v>
      </c>
      <c r="N39" s="12">
        <v>0</v>
      </c>
      <c r="O39" s="13">
        <f t="shared" ref="O39" si="28">N39/$E39</f>
        <v>0</v>
      </c>
      <c r="P39" s="10">
        <v>0</v>
      </c>
      <c r="Q39" s="13">
        <f t="shared" ref="Q39" si="29">P39/MAX(N39, 1)</f>
        <v>0</v>
      </c>
      <c r="R39" s="10">
        <v>0</v>
      </c>
      <c r="S39" s="23">
        <f>R39/MAX(N39, 1)</f>
        <v>0</v>
      </c>
      <c r="T39" s="12">
        <v>0</v>
      </c>
      <c r="U39" s="13">
        <f t="shared" ref="U39" si="30">T39/$E39</f>
        <v>0</v>
      </c>
      <c r="V39" s="10">
        <v>0</v>
      </c>
      <c r="W39" s="13">
        <f t="shared" ref="W39" si="31">V39/MAX(T39, 1)</f>
        <v>0</v>
      </c>
      <c r="X39" s="10">
        <v>0</v>
      </c>
      <c r="Y39" s="23">
        <f>X39/MAX(T39, 1)</f>
        <v>0</v>
      </c>
      <c r="Z39" s="12"/>
      <c r="AA39" s="13"/>
      <c r="AB39" s="10"/>
      <c r="AC39" s="13"/>
      <c r="AD39" s="10"/>
      <c r="AE39" s="23"/>
      <c r="AF39" s="12"/>
      <c r="AG39" s="13"/>
      <c r="AH39" s="10"/>
      <c r="AI39" s="13"/>
      <c r="AJ39" s="10"/>
      <c r="AK39" s="23"/>
    </row>
    <row r="40" spans="1:37">
      <c r="C40" t="s">
        <v>7</v>
      </c>
      <c r="D40" s="1" t="s">
        <v>66</v>
      </c>
      <c r="E40" s="28">
        <f t="shared" si="21"/>
        <v>14</v>
      </c>
      <c r="F40" s="14">
        <f t="shared" si="22"/>
        <v>6</v>
      </c>
      <c r="G40" s="2">
        <f t="shared" si="8"/>
        <v>0.42857142857142855</v>
      </c>
      <c r="H40" s="9">
        <v>10</v>
      </c>
      <c r="I40" s="16">
        <f t="shared" si="4"/>
        <v>0.7142857142857143</v>
      </c>
      <c r="J40" s="40">
        <v>2</v>
      </c>
      <c r="K40" s="16">
        <f t="shared" si="5"/>
        <v>0.2</v>
      </c>
      <c r="L40" s="40">
        <v>4</v>
      </c>
      <c r="M40" s="18">
        <f t="shared" si="6"/>
        <v>0.4</v>
      </c>
      <c r="N40" s="9">
        <v>2</v>
      </c>
      <c r="O40" s="16">
        <f>N40/$E40</f>
        <v>0.14285714285714285</v>
      </c>
      <c r="P40">
        <v>1</v>
      </c>
      <c r="Q40" s="16">
        <f t="shared" ref="Q40:Q41" si="32">P40/MAX(N40, 1)</f>
        <v>0.5</v>
      </c>
      <c r="R40" s="17">
        <v>2</v>
      </c>
      <c r="S40" s="18">
        <f t="shared" ref="S40:S41" si="33">R40/MAX(N40, 1)</f>
        <v>1</v>
      </c>
      <c r="T40" s="9">
        <v>2</v>
      </c>
      <c r="U40" s="16">
        <f t="shared" ref="U40:U41" si="34">T40/$E40</f>
        <v>0.14285714285714285</v>
      </c>
      <c r="V40" s="40">
        <v>0</v>
      </c>
      <c r="W40" s="16">
        <f t="shared" ref="W40" si="35">V40/$E40</f>
        <v>0</v>
      </c>
      <c r="X40" s="40">
        <v>0</v>
      </c>
      <c r="Y40" s="16">
        <f t="shared" ref="Y40" si="36">X40/$E40</f>
        <v>0</v>
      </c>
      <c r="Z40" s="9"/>
      <c r="AA40" s="16"/>
      <c r="AC40" s="16"/>
      <c r="AD40" s="17"/>
      <c r="AE40" s="18"/>
      <c r="AF40" s="9"/>
      <c r="AG40" s="16"/>
      <c r="AI40" s="16"/>
      <c r="AJ40" s="17"/>
      <c r="AK40" s="18"/>
    </row>
    <row r="41" spans="1:37">
      <c r="C41" t="s">
        <v>0</v>
      </c>
      <c r="D41" s="1" t="s">
        <v>65</v>
      </c>
      <c r="E41" s="28">
        <f t="shared" si="21"/>
        <v>28</v>
      </c>
      <c r="F41" s="14">
        <f t="shared" si="22"/>
        <v>11</v>
      </c>
      <c r="G41" s="2">
        <f t="shared" si="8"/>
        <v>0.39285714285714285</v>
      </c>
      <c r="H41" s="9">
        <f>H39+H40</f>
        <v>24</v>
      </c>
      <c r="I41" s="16">
        <f t="shared" si="4"/>
        <v>0.8571428571428571</v>
      </c>
      <c r="J41" s="17">
        <f>J39+J40</f>
        <v>5</v>
      </c>
      <c r="K41" s="16">
        <f t="shared" si="5"/>
        <v>0.20833333333333334</v>
      </c>
      <c r="L41" s="17">
        <f>L39+L40</f>
        <v>9</v>
      </c>
      <c r="M41" s="18">
        <f t="shared" si="6"/>
        <v>0.375</v>
      </c>
      <c r="N41" s="17">
        <f>N39+N40</f>
        <v>2</v>
      </c>
      <c r="O41" s="38">
        <f>N41/$E41</f>
        <v>7.1428571428571425E-2</v>
      </c>
      <c r="P41" s="17">
        <f>P39+P40</f>
        <v>1</v>
      </c>
      <c r="Q41" s="38">
        <f t="shared" si="32"/>
        <v>0.5</v>
      </c>
      <c r="R41" s="17">
        <f>R39+R40</f>
        <v>2</v>
      </c>
      <c r="S41" s="61">
        <f t="shared" si="33"/>
        <v>1</v>
      </c>
      <c r="T41" s="62">
        <f>T39+T40</f>
        <v>2</v>
      </c>
      <c r="U41" s="38">
        <f t="shared" si="34"/>
        <v>7.1428571428571425E-2</v>
      </c>
      <c r="V41" s="36">
        <f>V39+V40</f>
        <v>0</v>
      </c>
      <c r="W41" s="38">
        <f t="shared" ref="W41" si="37">V41/MAX(T41, 1)</f>
        <v>0</v>
      </c>
      <c r="X41" s="36">
        <f>X39+X40</f>
        <v>0</v>
      </c>
      <c r="Y41" s="61">
        <f t="shared" ref="Y41" si="38">X41/MAX(T41, 1)</f>
        <v>0</v>
      </c>
      <c r="Z41" s="9"/>
      <c r="AA41" s="16"/>
      <c r="AC41" s="16"/>
      <c r="AD41" s="17"/>
      <c r="AE41" s="18"/>
      <c r="AF41" s="9"/>
      <c r="AG41" s="16"/>
      <c r="AI41" s="16"/>
      <c r="AJ41" s="17"/>
      <c r="AK41" s="18"/>
    </row>
    <row r="42" spans="1:37">
      <c r="A42" s="22">
        <v>42112</v>
      </c>
      <c r="B42" s="10" t="s">
        <v>19</v>
      </c>
      <c r="C42" s="10" t="s">
        <v>6</v>
      </c>
      <c r="D42" s="11" t="s">
        <v>67</v>
      </c>
      <c r="E42" s="29">
        <f t="shared" si="21"/>
        <v>14</v>
      </c>
      <c r="F42" s="15">
        <f t="shared" si="22"/>
        <v>7</v>
      </c>
      <c r="G42" s="13">
        <f t="shared" si="8"/>
        <v>0.5</v>
      </c>
      <c r="H42" s="12">
        <v>14</v>
      </c>
      <c r="I42" s="13">
        <f t="shared" si="4"/>
        <v>1</v>
      </c>
      <c r="J42" s="10">
        <v>2</v>
      </c>
      <c r="K42" s="13">
        <f t="shared" si="5"/>
        <v>0.14285714285714285</v>
      </c>
      <c r="L42" s="10">
        <v>7</v>
      </c>
      <c r="M42" s="23">
        <f t="shared" si="6"/>
        <v>0.5</v>
      </c>
      <c r="N42" s="12">
        <v>0</v>
      </c>
      <c r="O42" s="13">
        <f t="shared" ref="O42" si="39">N42/$E42</f>
        <v>0</v>
      </c>
      <c r="P42" s="10">
        <v>0</v>
      </c>
      <c r="Q42" s="13">
        <f t="shared" ref="Q42" si="40">P42/MAX(N42, 1)</f>
        <v>0</v>
      </c>
      <c r="R42" s="10">
        <v>0</v>
      </c>
      <c r="S42" s="23">
        <f>R42/MAX(N42, 1)</f>
        <v>0</v>
      </c>
      <c r="T42" s="12"/>
      <c r="U42" s="13"/>
      <c r="V42" s="10"/>
      <c r="W42" s="13"/>
      <c r="X42" s="10"/>
      <c r="Y42" s="23"/>
      <c r="Z42" s="12">
        <v>0</v>
      </c>
      <c r="AA42" s="13">
        <f t="shared" ref="AA42" si="41">Z42/$E42</f>
        <v>0</v>
      </c>
      <c r="AB42" s="10">
        <v>0</v>
      </c>
      <c r="AC42" s="13">
        <f t="shared" ref="AC42" si="42">AB42/MAX(Z42, 1)</f>
        <v>0</v>
      </c>
      <c r="AD42" s="10">
        <v>0</v>
      </c>
      <c r="AE42" s="23">
        <f>AD42/MAX(Z42, 1)</f>
        <v>0</v>
      </c>
      <c r="AF42" s="12"/>
      <c r="AG42" s="13"/>
      <c r="AH42" s="10"/>
      <c r="AI42" s="13"/>
      <c r="AJ42" s="10"/>
      <c r="AK42" s="23"/>
    </row>
    <row r="43" spans="1:37">
      <c r="C43" t="s">
        <v>7</v>
      </c>
      <c r="D43" s="1" t="s">
        <v>69</v>
      </c>
      <c r="E43" s="28">
        <f t="shared" si="21"/>
        <v>12</v>
      </c>
      <c r="F43" s="14">
        <f t="shared" si="22"/>
        <v>11</v>
      </c>
      <c r="G43" s="2">
        <f t="shared" si="8"/>
        <v>0.91666666666666663</v>
      </c>
      <c r="H43" s="9">
        <v>7</v>
      </c>
      <c r="I43" s="16">
        <f t="shared" si="4"/>
        <v>0.58333333333333337</v>
      </c>
      <c r="J43">
        <v>2</v>
      </c>
      <c r="K43" s="16">
        <f t="shared" si="5"/>
        <v>0.2857142857142857</v>
      </c>
      <c r="L43">
        <v>7</v>
      </c>
      <c r="M43" s="18">
        <f t="shared" si="6"/>
        <v>1</v>
      </c>
      <c r="N43" s="9">
        <v>5</v>
      </c>
      <c r="O43" s="16">
        <f t="shared" ref="O43:O54" si="43">N43/$E43</f>
        <v>0.41666666666666669</v>
      </c>
      <c r="P43">
        <v>0</v>
      </c>
      <c r="Q43" s="16">
        <f t="shared" ref="Q43" si="44">P43/MAX(N43, 1)</f>
        <v>0</v>
      </c>
      <c r="R43" s="17">
        <v>4</v>
      </c>
      <c r="S43" s="18">
        <f t="shared" ref="S43" si="45">R43/MAX(N43, 1)</f>
        <v>0.8</v>
      </c>
      <c r="T43" s="9"/>
      <c r="U43" s="16"/>
      <c r="V43" s="40"/>
      <c r="W43" s="16"/>
      <c r="X43" s="40"/>
      <c r="Y43" s="18"/>
      <c r="Z43" s="9">
        <v>2</v>
      </c>
      <c r="AA43" s="16">
        <f t="shared" ref="AA43:AA44" si="46">Z43/$E43</f>
        <v>0.16666666666666666</v>
      </c>
      <c r="AB43">
        <v>0</v>
      </c>
      <c r="AC43" s="16">
        <f t="shared" ref="AC43:AC44" si="47">AB43/MAX(Z43, 1)</f>
        <v>0</v>
      </c>
      <c r="AD43" s="17">
        <v>0</v>
      </c>
      <c r="AE43" s="18">
        <f t="shared" ref="AE43:AE44" si="48">AD43/MAX(Z43, 1)</f>
        <v>0</v>
      </c>
      <c r="AF43" s="9"/>
      <c r="AG43" s="16"/>
      <c r="AI43" s="16"/>
      <c r="AJ43" s="17"/>
      <c r="AK43" s="18"/>
    </row>
    <row r="44" spans="1:37">
      <c r="C44" t="s">
        <v>0</v>
      </c>
      <c r="D44" s="1" t="s">
        <v>68</v>
      </c>
      <c r="E44" s="28">
        <f t="shared" si="21"/>
        <v>26</v>
      </c>
      <c r="F44" s="14">
        <f t="shared" si="22"/>
        <v>18</v>
      </c>
      <c r="G44" s="2">
        <f t="shared" si="8"/>
        <v>0.69230769230769229</v>
      </c>
      <c r="H44" s="9">
        <f>H42+H43</f>
        <v>21</v>
      </c>
      <c r="I44" s="16">
        <f t="shared" si="4"/>
        <v>0.80769230769230771</v>
      </c>
      <c r="J44" s="17">
        <f>J42+J43</f>
        <v>4</v>
      </c>
      <c r="K44" s="16">
        <f t="shared" si="5"/>
        <v>0.19047619047619047</v>
      </c>
      <c r="L44" s="17">
        <f>L42+L43</f>
        <v>14</v>
      </c>
      <c r="M44" s="18">
        <f t="shared" si="6"/>
        <v>0.66666666666666663</v>
      </c>
      <c r="N44" s="17">
        <f>N42+N43</f>
        <v>5</v>
      </c>
      <c r="O44" s="38">
        <f t="shared" si="43"/>
        <v>0.19230769230769232</v>
      </c>
      <c r="P44" s="17">
        <f>P42+P43</f>
        <v>0</v>
      </c>
      <c r="Q44" s="38">
        <f t="shared" ref="Q44:Q47" si="49">P44/MAX(N44, 1)</f>
        <v>0</v>
      </c>
      <c r="R44" s="17">
        <f>R42+R43</f>
        <v>4</v>
      </c>
      <c r="S44" s="61">
        <f t="shared" ref="S44" si="50">R44/MAX(N44, 1)</f>
        <v>0.8</v>
      </c>
      <c r="T44" s="9"/>
      <c r="U44" s="16"/>
      <c r="W44" s="38"/>
      <c r="Y44" s="18"/>
      <c r="Z44" s="17">
        <f>Z42+Z43</f>
        <v>2</v>
      </c>
      <c r="AA44" s="38">
        <f t="shared" si="46"/>
        <v>7.6923076923076927E-2</v>
      </c>
      <c r="AB44" s="17">
        <f>AB42+AB43</f>
        <v>0</v>
      </c>
      <c r="AC44" s="38">
        <f t="shared" si="47"/>
        <v>0</v>
      </c>
      <c r="AD44" s="17">
        <f>AD42+AD43</f>
        <v>0</v>
      </c>
      <c r="AE44" s="61">
        <f t="shared" si="48"/>
        <v>0</v>
      </c>
      <c r="AF44" s="9"/>
      <c r="AG44" s="16"/>
      <c r="AI44" s="16"/>
      <c r="AJ44" s="17"/>
      <c r="AK44" s="18"/>
    </row>
    <row r="45" spans="1:37">
      <c r="A45" s="22">
        <v>42117</v>
      </c>
      <c r="B45" s="10" t="s">
        <v>20</v>
      </c>
      <c r="C45" s="10" t="s">
        <v>6</v>
      </c>
      <c r="D45" s="11" t="s">
        <v>71</v>
      </c>
      <c r="E45" s="29">
        <f t="shared" si="21"/>
        <v>13</v>
      </c>
      <c r="F45" s="15">
        <f t="shared" si="22"/>
        <v>9</v>
      </c>
      <c r="G45" s="13">
        <f t="shared" si="8"/>
        <v>0.69230769230769229</v>
      </c>
      <c r="H45" s="12">
        <v>7</v>
      </c>
      <c r="I45" s="13">
        <f t="shared" si="4"/>
        <v>0.53846153846153844</v>
      </c>
      <c r="J45" s="10">
        <v>2</v>
      </c>
      <c r="K45" s="13">
        <f t="shared" si="5"/>
        <v>0.2857142857142857</v>
      </c>
      <c r="L45" s="10">
        <v>3</v>
      </c>
      <c r="M45" s="23">
        <f t="shared" si="6"/>
        <v>0.42857142857142855</v>
      </c>
      <c r="N45" s="10">
        <v>6</v>
      </c>
      <c r="O45" s="13">
        <f t="shared" si="43"/>
        <v>0.46153846153846156</v>
      </c>
      <c r="P45" s="10">
        <v>2</v>
      </c>
      <c r="Q45" s="13">
        <f t="shared" si="49"/>
        <v>0.33333333333333331</v>
      </c>
      <c r="R45" s="10">
        <v>6</v>
      </c>
      <c r="S45" s="23">
        <f>R45/MAX(N45, 1)</f>
        <v>1</v>
      </c>
      <c r="T45" s="12"/>
      <c r="U45" s="13"/>
      <c r="V45" s="10"/>
      <c r="W45" s="13"/>
      <c r="X45" s="10"/>
      <c r="Y45" s="23"/>
      <c r="Z45" s="12"/>
      <c r="AA45" s="13"/>
      <c r="AB45" s="10"/>
      <c r="AC45" s="13"/>
      <c r="AD45" s="10"/>
      <c r="AE45" s="23"/>
      <c r="AF45" s="12"/>
      <c r="AG45" s="13"/>
      <c r="AH45" s="10"/>
      <c r="AI45" s="13"/>
      <c r="AJ45" s="10"/>
      <c r="AK45" s="23"/>
    </row>
    <row r="46" spans="1:37">
      <c r="C46" t="s">
        <v>7</v>
      </c>
      <c r="D46" s="1" t="s">
        <v>73</v>
      </c>
      <c r="E46" s="28">
        <f t="shared" si="21"/>
        <v>13</v>
      </c>
      <c r="F46" s="14">
        <f t="shared" si="22"/>
        <v>7</v>
      </c>
      <c r="G46" s="2">
        <f t="shared" si="8"/>
        <v>0.53846153846153844</v>
      </c>
      <c r="H46" s="9">
        <v>0</v>
      </c>
      <c r="I46" s="16">
        <f t="shared" si="4"/>
        <v>0</v>
      </c>
      <c r="J46" s="40">
        <v>0</v>
      </c>
      <c r="K46" s="16">
        <v>0</v>
      </c>
      <c r="L46" s="40">
        <v>0</v>
      </c>
      <c r="M46" s="18">
        <v>0</v>
      </c>
      <c r="N46" s="17">
        <v>13</v>
      </c>
      <c r="O46" s="16">
        <f t="shared" si="43"/>
        <v>1</v>
      </c>
      <c r="P46">
        <v>2</v>
      </c>
      <c r="Q46" s="16">
        <f t="shared" si="49"/>
        <v>0.15384615384615385</v>
      </c>
      <c r="R46">
        <v>7</v>
      </c>
      <c r="S46" s="18">
        <f t="shared" ref="S46:S47" si="51">R46/MAX(N46, 1)</f>
        <v>0.53846153846153844</v>
      </c>
      <c r="T46" s="9"/>
      <c r="U46" s="16"/>
      <c r="W46" s="16"/>
      <c r="X46" s="17"/>
      <c r="Y46" s="18"/>
      <c r="Z46" s="9"/>
      <c r="AA46" s="16"/>
      <c r="AC46" s="16"/>
      <c r="AD46" s="17"/>
      <c r="AE46" s="18"/>
      <c r="AF46" s="9"/>
      <c r="AG46" s="16"/>
      <c r="AI46" s="16"/>
      <c r="AJ46" s="17"/>
      <c r="AK46" s="18"/>
    </row>
    <row r="47" spans="1:37">
      <c r="C47" t="s">
        <v>0</v>
      </c>
      <c r="D47" s="1" t="s">
        <v>72</v>
      </c>
      <c r="E47" s="28">
        <f t="shared" si="21"/>
        <v>26</v>
      </c>
      <c r="F47" s="14">
        <f t="shared" si="22"/>
        <v>16</v>
      </c>
      <c r="G47" s="2">
        <f t="shared" si="8"/>
        <v>0.61538461538461542</v>
      </c>
      <c r="H47" s="9">
        <f>H45+H46</f>
        <v>7</v>
      </c>
      <c r="I47" s="16">
        <f t="shared" si="4"/>
        <v>0.26923076923076922</v>
      </c>
      <c r="J47" s="17">
        <f>J45+J46</f>
        <v>2</v>
      </c>
      <c r="K47" s="16">
        <f t="shared" si="5"/>
        <v>0.2857142857142857</v>
      </c>
      <c r="L47" s="17">
        <f>L45+L46</f>
        <v>3</v>
      </c>
      <c r="M47" s="18">
        <f t="shared" si="6"/>
        <v>0.42857142857142855</v>
      </c>
      <c r="N47" s="17">
        <f>N45+N46</f>
        <v>19</v>
      </c>
      <c r="O47" s="38">
        <f t="shared" si="43"/>
        <v>0.73076923076923073</v>
      </c>
      <c r="P47" s="17">
        <f>P45+P46</f>
        <v>4</v>
      </c>
      <c r="Q47" s="38">
        <f t="shared" si="49"/>
        <v>0.21052631578947367</v>
      </c>
      <c r="R47" s="17">
        <f>R45+R46</f>
        <v>13</v>
      </c>
      <c r="S47" s="61">
        <f t="shared" si="51"/>
        <v>0.68421052631578949</v>
      </c>
      <c r="T47" s="9"/>
      <c r="U47" s="16"/>
      <c r="W47" s="16"/>
      <c r="X47" s="17"/>
      <c r="Y47" s="18"/>
      <c r="Z47" s="9"/>
      <c r="AA47" s="16"/>
      <c r="AC47" s="16"/>
      <c r="AD47" s="17"/>
      <c r="AE47" s="18"/>
      <c r="AF47" s="9"/>
      <c r="AG47" s="16"/>
      <c r="AI47" s="16"/>
      <c r="AJ47" s="17"/>
      <c r="AK47" s="18"/>
    </row>
    <row r="48" spans="1:37">
      <c r="A48" s="22">
        <v>42124</v>
      </c>
      <c r="B48" s="10" t="s">
        <v>22</v>
      </c>
      <c r="C48" s="10" t="s">
        <v>6</v>
      </c>
      <c r="D48" s="11" t="s">
        <v>63</v>
      </c>
      <c r="E48" s="29">
        <f t="shared" si="21"/>
        <v>9</v>
      </c>
      <c r="F48" s="15">
        <f t="shared" si="22"/>
        <v>7</v>
      </c>
      <c r="G48" s="13">
        <f t="shared" si="8"/>
        <v>0.77777777777777779</v>
      </c>
      <c r="H48" s="12">
        <v>8</v>
      </c>
      <c r="I48" s="13">
        <f t="shared" si="4"/>
        <v>0.88888888888888884</v>
      </c>
      <c r="J48" s="10">
        <v>2</v>
      </c>
      <c r="K48" s="13">
        <f t="shared" si="5"/>
        <v>0.25</v>
      </c>
      <c r="L48" s="10">
        <v>7</v>
      </c>
      <c r="M48" s="23">
        <f t="shared" si="6"/>
        <v>0.875</v>
      </c>
      <c r="N48" s="10">
        <v>1</v>
      </c>
      <c r="O48" s="13">
        <f t="shared" si="43"/>
        <v>0.1111111111111111</v>
      </c>
      <c r="P48" s="10">
        <v>0</v>
      </c>
      <c r="Q48" s="13">
        <f t="shared" ref="Q48:Q50" si="52">P48/MAX(N48, 1)</f>
        <v>0</v>
      </c>
      <c r="R48" s="10">
        <v>0</v>
      </c>
      <c r="S48" s="23">
        <f>R48/MAX(N48, 1)</f>
        <v>0</v>
      </c>
      <c r="T48" s="12"/>
      <c r="U48" s="13"/>
      <c r="V48" s="10"/>
      <c r="W48" s="13"/>
      <c r="X48" s="10"/>
      <c r="Y48" s="23"/>
      <c r="Z48" s="12"/>
      <c r="AA48" s="13"/>
      <c r="AB48" s="10"/>
      <c r="AC48" s="13"/>
      <c r="AD48" s="10"/>
      <c r="AE48" s="23"/>
      <c r="AF48" s="12"/>
      <c r="AG48" s="13"/>
      <c r="AH48" s="10"/>
      <c r="AI48" s="13"/>
      <c r="AJ48" s="10"/>
      <c r="AK48" s="23"/>
    </row>
    <row r="49" spans="1:37">
      <c r="C49" t="s">
        <v>7</v>
      </c>
      <c r="D49" s="1" t="s">
        <v>75</v>
      </c>
      <c r="E49" s="28">
        <f t="shared" si="21"/>
        <v>13</v>
      </c>
      <c r="F49" s="14">
        <f t="shared" si="22"/>
        <v>10</v>
      </c>
      <c r="G49" s="2">
        <f t="shared" si="8"/>
        <v>0.76923076923076927</v>
      </c>
      <c r="H49" s="9">
        <v>13</v>
      </c>
      <c r="I49" s="16">
        <f t="shared" si="4"/>
        <v>1</v>
      </c>
      <c r="J49" s="40">
        <v>4</v>
      </c>
      <c r="K49" s="16">
        <f t="shared" si="5"/>
        <v>0.30769230769230771</v>
      </c>
      <c r="L49" s="40">
        <v>10</v>
      </c>
      <c r="M49" s="18">
        <f t="shared" si="6"/>
        <v>0.76923076923076927</v>
      </c>
      <c r="N49" s="17">
        <v>0</v>
      </c>
      <c r="O49" s="16">
        <f t="shared" si="43"/>
        <v>0</v>
      </c>
      <c r="P49">
        <v>0</v>
      </c>
      <c r="Q49" s="16">
        <f t="shared" si="52"/>
        <v>0</v>
      </c>
      <c r="R49">
        <v>0</v>
      </c>
      <c r="S49" s="18">
        <f t="shared" ref="S49:S50" si="53">R49/MAX(N49, 1)</f>
        <v>0</v>
      </c>
      <c r="T49" s="9"/>
      <c r="U49" s="16"/>
      <c r="W49" s="16"/>
      <c r="X49" s="17"/>
      <c r="Y49" s="18"/>
      <c r="Z49" s="9"/>
      <c r="AA49" s="16"/>
      <c r="AC49" s="16"/>
      <c r="AD49" s="17"/>
      <c r="AE49" s="18"/>
      <c r="AF49" s="9"/>
      <c r="AG49" s="16"/>
      <c r="AI49" s="16"/>
      <c r="AJ49" s="17"/>
      <c r="AK49" s="18"/>
    </row>
    <row r="50" spans="1:37">
      <c r="C50" t="s">
        <v>74</v>
      </c>
      <c r="D50" s="1" t="s">
        <v>76</v>
      </c>
      <c r="E50" s="28">
        <f t="shared" ref="E50" si="54">H50+T50+N50</f>
        <v>3</v>
      </c>
      <c r="F50" s="14">
        <f t="shared" ref="F50" si="55">L50+X50+R50</f>
        <v>3</v>
      </c>
      <c r="G50" s="2">
        <f t="shared" ref="G50" si="56">F50/E50</f>
        <v>1</v>
      </c>
      <c r="H50" s="9">
        <v>3</v>
      </c>
      <c r="I50" s="16">
        <f t="shared" ref="I50" si="57">H50/$E50</f>
        <v>1</v>
      </c>
      <c r="J50" s="40">
        <v>0</v>
      </c>
      <c r="K50" s="16">
        <f t="shared" ref="K50" si="58">J50/H50</f>
        <v>0</v>
      </c>
      <c r="L50" s="40">
        <v>3</v>
      </c>
      <c r="M50" s="18">
        <f t="shared" ref="M50" si="59">L50/H50</f>
        <v>1</v>
      </c>
      <c r="N50" s="17">
        <v>0</v>
      </c>
      <c r="O50" s="16">
        <f t="shared" si="43"/>
        <v>0</v>
      </c>
      <c r="P50" s="17">
        <v>0</v>
      </c>
      <c r="Q50" s="16">
        <f t="shared" si="52"/>
        <v>0</v>
      </c>
      <c r="R50" s="17">
        <v>0</v>
      </c>
      <c r="S50" s="18">
        <f t="shared" si="53"/>
        <v>0</v>
      </c>
      <c r="T50" s="9"/>
      <c r="U50" s="16"/>
      <c r="W50" s="16"/>
      <c r="X50" s="17"/>
      <c r="Y50" s="18"/>
      <c r="Z50" s="9"/>
      <c r="AA50" s="16"/>
      <c r="AC50" s="16"/>
      <c r="AD50" s="17"/>
      <c r="AE50" s="18"/>
      <c r="AF50" s="9"/>
      <c r="AG50" s="16"/>
      <c r="AI50" s="16"/>
      <c r="AJ50" s="17"/>
      <c r="AK50" s="18"/>
    </row>
    <row r="51" spans="1:37">
      <c r="C51" t="s">
        <v>0</v>
      </c>
      <c r="D51" s="1" t="s">
        <v>77</v>
      </c>
      <c r="E51" s="28">
        <f t="shared" si="21"/>
        <v>25</v>
      </c>
      <c r="F51" s="48">
        <f t="shared" si="22"/>
        <v>20</v>
      </c>
      <c r="G51" s="16">
        <f t="shared" si="8"/>
        <v>0.8</v>
      </c>
      <c r="H51" s="9">
        <f>H48+H49+H50</f>
        <v>24</v>
      </c>
      <c r="I51" s="16">
        <f t="shared" si="4"/>
        <v>0.96</v>
      </c>
      <c r="J51" s="17">
        <f>J48+J49+J50</f>
        <v>6</v>
      </c>
      <c r="K51" s="16">
        <f t="shared" si="5"/>
        <v>0.25</v>
      </c>
      <c r="L51" s="17">
        <f>L48+L49+L50</f>
        <v>20</v>
      </c>
      <c r="M51" s="18">
        <f t="shared" si="6"/>
        <v>0.83333333333333337</v>
      </c>
      <c r="N51" s="9">
        <f>N48+N49+N50</f>
        <v>1</v>
      </c>
      <c r="O51" s="16">
        <f t="shared" ref="O51" si="60">N51/$E51</f>
        <v>0.04</v>
      </c>
      <c r="P51" s="17">
        <f>P48+P49+P50</f>
        <v>0</v>
      </c>
      <c r="Q51" s="16">
        <f t="shared" ref="Q51" si="61">P51/N51</f>
        <v>0</v>
      </c>
      <c r="R51" s="17">
        <f>R48+R49+R50</f>
        <v>0</v>
      </c>
      <c r="S51" s="18">
        <f t="shared" ref="S51" si="62">R51/N51</f>
        <v>0</v>
      </c>
      <c r="T51" s="9"/>
      <c r="U51" s="16"/>
      <c r="V51" s="17"/>
      <c r="W51" s="16"/>
      <c r="X51" s="17"/>
      <c r="Y51" s="18"/>
      <c r="Z51" s="9"/>
      <c r="AA51" s="16"/>
      <c r="AB51" s="17"/>
      <c r="AC51" s="16"/>
      <c r="AD51" s="17"/>
      <c r="AE51" s="18"/>
      <c r="AF51" s="9"/>
      <c r="AG51" s="16"/>
      <c r="AH51" s="17"/>
      <c r="AI51" s="16"/>
      <c r="AJ51" s="17"/>
      <c r="AK51" s="18"/>
    </row>
    <row r="52" spans="1:37">
      <c r="A52" s="22">
        <v>42126</v>
      </c>
      <c r="B52" s="10" t="s">
        <v>18</v>
      </c>
      <c r="C52" s="10" t="s">
        <v>6</v>
      </c>
      <c r="D52" s="11" t="s">
        <v>79</v>
      </c>
      <c r="E52" s="29">
        <f t="shared" ref="E52:E57" si="63">H52+T52+N52</f>
        <v>15</v>
      </c>
      <c r="F52" s="15">
        <f t="shared" ref="F52:F57" si="64">L52+X52+R52</f>
        <v>14</v>
      </c>
      <c r="G52" s="13">
        <f t="shared" ref="G52:G57" si="65">F52/E52</f>
        <v>0.93333333333333335</v>
      </c>
      <c r="H52" s="12">
        <v>14</v>
      </c>
      <c r="I52" s="13">
        <f t="shared" ref="I52:I61" si="66">H52/$E52</f>
        <v>0.93333333333333335</v>
      </c>
      <c r="J52" s="10">
        <v>5</v>
      </c>
      <c r="K52" s="13">
        <f t="shared" ref="K52:K57" si="67">J52/H52</f>
        <v>0.35714285714285715</v>
      </c>
      <c r="L52" s="10">
        <v>13</v>
      </c>
      <c r="M52" s="23">
        <f t="shared" ref="M52:M57" si="68">L52/H52</f>
        <v>0.9285714285714286</v>
      </c>
      <c r="N52" s="10">
        <v>1</v>
      </c>
      <c r="O52" s="13">
        <f t="shared" si="43"/>
        <v>6.6666666666666666E-2</v>
      </c>
      <c r="P52" s="10">
        <v>0</v>
      </c>
      <c r="Q52" s="13">
        <f t="shared" ref="Q52:Q54" si="69">P52/MAX(N52, 1)</f>
        <v>0</v>
      </c>
      <c r="R52" s="10">
        <v>1</v>
      </c>
      <c r="S52" s="23">
        <f>R52/MAX(N52, 1)</f>
        <v>1</v>
      </c>
      <c r="T52" s="12"/>
      <c r="U52" s="13"/>
      <c r="V52" s="10"/>
      <c r="W52" s="13"/>
      <c r="X52" s="10"/>
      <c r="Y52" s="23"/>
      <c r="Z52" s="12"/>
      <c r="AA52" s="13"/>
      <c r="AB52" s="10"/>
      <c r="AC52" s="13"/>
      <c r="AD52" s="10"/>
      <c r="AE52" s="23"/>
      <c r="AF52" s="12"/>
      <c r="AG52" s="13"/>
      <c r="AH52" s="10"/>
      <c r="AI52" s="13"/>
      <c r="AJ52" s="10"/>
      <c r="AK52" s="23"/>
    </row>
    <row r="53" spans="1:37">
      <c r="C53" t="s">
        <v>7</v>
      </c>
      <c r="D53" s="1" t="s">
        <v>81</v>
      </c>
      <c r="E53" s="28">
        <f t="shared" si="63"/>
        <v>11</v>
      </c>
      <c r="F53" s="14">
        <f t="shared" si="64"/>
        <v>10</v>
      </c>
      <c r="G53" s="2">
        <f t="shared" si="65"/>
        <v>0.90909090909090906</v>
      </c>
      <c r="H53" s="9">
        <v>9</v>
      </c>
      <c r="I53" s="16">
        <f t="shared" si="66"/>
        <v>0.81818181818181823</v>
      </c>
      <c r="J53" s="40">
        <v>5</v>
      </c>
      <c r="K53" s="16">
        <f t="shared" si="67"/>
        <v>0.55555555555555558</v>
      </c>
      <c r="L53" s="40">
        <v>8</v>
      </c>
      <c r="M53" s="18">
        <f t="shared" si="68"/>
        <v>0.88888888888888884</v>
      </c>
      <c r="N53" s="17">
        <v>2</v>
      </c>
      <c r="O53" s="16">
        <f t="shared" si="43"/>
        <v>0.18181818181818182</v>
      </c>
      <c r="P53">
        <v>1</v>
      </c>
      <c r="Q53" s="16">
        <f t="shared" si="69"/>
        <v>0.5</v>
      </c>
      <c r="R53">
        <v>2</v>
      </c>
      <c r="S53" s="18">
        <f t="shared" ref="S53:S54" si="70">R53/MAX(N53, 1)</f>
        <v>1</v>
      </c>
      <c r="T53" s="9"/>
      <c r="U53" s="16"/>
      <c r="V53" s="40"/>
      <c r="W53" s="16"/>
      <c r="X53" s="40"/>
      <c r="Y53" s="18"/>
      <c r="Z53" s="9"/>
      <c r="AA53" s="16"/>
      <c r="AC53" s="16"/>
      <c r="AD53" s="17"/>
      <c r="AE53" s="18"/>
      <c r="AF53" s="9"/>
      <c r="AG53" s="16"/>
      <c r="AI53" s="16"/>
      <c r="AJ53" s="17"/>
      <c r="AK53" s="18"/>
    </row>
    <row r="54" spans="1:37">
      <c r="C54" t="s">
        <v>0</v>
      </c>
      <c r="D54" s="1" t="s">
        <v>80</v>
      </c>
      <c r="E54" s="28">
        <f t="shared" si="63"/>
        <v>26</v>
      </c>
      <c r="F54" s="14">
        <f t="shared" si="64"/>
        <v>24</v>
      </c>
      <c r="G54" s="2">
        <f t="shared" si="65"/>
        <v>0.92307692307692313</v>
      </c>
      <c r="H54" s="9">
        <f>H52+H53</f>
        <v>23</v>
      </c>
      <c r="I54" s="16">
        <f t="shared" si="66"/>
        <v>0.88461538461538458</v>
      </c>
      <c r="J54" s="17">
        <f>J52+J53</f>
        <v>10</v>
      </c>
      <c r="K54" s="16">
        <f t="shared" si="67"/>
        <v>0.43478260869565216</v>
      </c>
      <c r="L54" s="17">
        <f>L52+L53</f>
        <v>21</v>
      </c>
      <c r="M54" s="18">
        <f t="shared" si="68"/>
        <v>0.91304347826086951</v>
      </c>
      <c r="N54" s="9">
        <f>N52+N53</f>
        <v>3</v>
      </c>
      <c r="O54" s="16">
        <f t="shared" si="43"/>
        <v>0.11538461538461539</v>
      </c>
      <c r="P54" s="17">
        <f>P52+P53</f>
        <v>1</v>
      </c>
      <c r="Q54" s="16">
        <f t="shared" si="69"/>
        <v>0.33333333333333331</v>
      </c>
      <c r="R54" s="17">
        <f>R52+R53</f>
        <v>3</v>
      </c>
      <c r="S54" s="18">
        <f t="shared" si="70"/>
        <v>1</v>
      </c>
      <c r="T54" s="9"/>
      <c r="U54" s="16"/>
      <c r="W54" s="16"/>
      <c r="Y54" s="18"/>
      <c r="Z54" s="9"/>
      <c r="AA54" s="16"/>
      <c r="AC54" s="16"/>
      <c r="AD54" s="17"/>
      <c r="AE54" s="18"/>
      <c r="AF54" s="9"/>
      <c r="AG54" s="16"/>
      <c r="AI54" s="16"/>
      <c r="AJ54" s="17"/>
      <c r="AK54" s="18"/>
    </row>
    <row r="55" spans="1:37">
      <c r="A55" s="22">
        <v>42130</v>
      </c>
      <c r="B55" s="10" t="s">
        <v>78</v>
      </c>
      <c r="C55" s="10" t="s">
        <v>6</v>
      </c>
      <c r="D55" s="11" t="s">
        <v>82</v>
      </c>
      <c r="E55" s="29">
        <f t="shared" si="63"/>
        <v>13</v>
      </c>
      <c r="F55" s="15">
        <f t="shared" si="64"/>
        <v>9</v>
      </c>
      <c r="G55" s="13">
        <f t="shared" si="65"/>
        <v>0.69230769230769229</v>
      </c>
      <c r="H55" s="12">
        <v>12</v>
      </c>
      <c r="I55" s="13">
        <f t="shared" si="66"/>
        <v>0.92307692307692313</v>
      </c>
      <c r="J55" s="10">
        <v>1</v>
      </c>
      <c r="K55" s="13">
        <f t="shared" si="67"/>
        <v>8.3333333333333329E-2</v>
      </c>
      <c r="L55" s="10">
        <v>8</v>
      </c>
      <c r="M55" s="23">
        <f t="shared" si="68"/>
        <v>0.66666666666666663</v>
      </c>
      <c r="N55" s="10">
        <v>1</v>
      </c>
      <c r="O55" s="13">
        <f t="shared" ref="O55:O57" si="71">N55/$E55</f>
        <v>7.6923076923076927E-2</v>
      </c>
      <c r="P55" s="10">
        <v>0</v>
      </c>
      <c r="Q55" s="13">
        <f t="shared" ref="Q55:Q57" si="72">P55/MAX(N55, 1)</f>
        <v>0</v>
      </c>
      <c r="R55" s="10">
        <v>1</v>
      </c>
      <c r="S55" s="23">
        <f>R55/MAX(N55, 1)</f>
        <v>1</v>
      </c>
      <c r="T55" s="12"/>
      <c r="U55" s="13"/>
      <c r="V55" s="10"/>
      <c r="W55" s="13"/>
      <c r="X55" s="10"/>
      <c r="Y55" s="23"/>
      <c r="Z55" s="12"/>
      <c r="AA55" s="13"/>
      <c r="AB55" s="10"/>
      <c r="AC55" s="13"/>
      <c r="AD55" s="10"/>
      <c r="AE55" s="23"/>
      <c r="AF55" s="12"/>
      <c r="AG55" s="13"/>
      <c r="AH55" s="10"/>
      <c r="AI55" s="13"/>
      <c r="AJ55" s="10"/>
      <c r="AK55" s="23"/>
    </row>
    <row r="56" spans="1:37">
      <c r="C56" t="s">
        <v>7</v>
      </c>
      <c r="D56" s="1" t="s">
        <v>84</v>
      </c>
      <c r="E56" s="28">
        <f t="shared" si="63"/>
        <v>13</v>
      </c>
      <c r="F56" s="14">
        <f t="shared" si="64"/>
        <v>9</v>
      </c>
      <c r="G56" s="2">
        <f t="shared" si="65"/>
        <v>0.69230769230769229</v>
      </c>
      <c r="H56" s="9">
        <v>13</v>
      </c>
      <c r="I56" s="16">
        <f t="shared" si="66"/>
        <v>1</v>
      </c>
      <c r="J56" s="40">
        <v>4</v>
      </c>
      <c r="K56" s="16">
        <f t="shared" si="67"/>
        <v>0.30769230769230771</v>
      </c>
      <c r="L56" s="40">
        <v>9</v>
      </c>
      <c r="M56" s="18">
        <f t="shared" si="68"/>
        <v>0.69230769230769229</v>
      </c>
      <c r="N56" s="17">
        <v>0</v>
      </c>
      <c r="O56" s="16">
        <f t="shared" si="71"/>
        <v>0</v>
      </c>
      <c r="P56">
        <v>0</v>
      </c>
      <c r="Q56" s="16">
        <f t="shared" si="72"/>
        <v>0</v>
      </c>
      <c r="R56">
        <v>0</v>
      </c>
      <c r="S56" s="18">
        <f t="shared" ref="S56:S57" si="73">R56/MAX(N56, 1)</f>
        <v>0</v>
      </c>
      <c r="T56" s="9"/>
      <c r="U56" s="16"/>
      <c r="V56" s="40"/>
      <c r="W56" s="16"/>
      <c r="X56" s="40"/>
      <c r="Y56" s="18"/>
      <c r="Z56" s="9"/>
      <c r="AA56" s="16"/>
      <c r="AC56" s="16"/>
      <c r="AD56" s="17"/>
      <c r="AE56" s="18"/>
      <c r="AF56" s="9"/>
      <c r="AG56" s="16"/>
      <c r="AI56" s="16"/>
      <c r="AJ56" s="17"/>
      <c r="AK56" s="18"/>
    </row>
    <row r="57" spans="1:37">
      <c r="C57" t="s">
        <v>0</v>
      </c>
      <c r="D57" s="1" t="s">
        <v>83</v>
      </c>
      <c r="E57" s="28">
        <f t="shared" si="63"/>
        <v>26</v>
      </c>
      <c r="F57" s="14">
        <f t="shared" si="64"/>
        <v>18</v>
      </c>
      <c r="G57" s="2">
        <f t="shared" si="65"/>
        <v>0.69230769230769229</v>
      </c>
      <c r="H57" s="9">
        <f>H55+H56</f>
        <v>25</v>
      </c>
      <c r="I57" s="16">
        <f t="shared" si="66"/>
        <v>0.96153846153846156</v>
      </c>
      <c r="J57" s="17">
        <f>J55+J56</f>
        <v>5</v>
      </c>
      <c r="K57" s="16">
        <f t="shared" si="67"/>
        <v>0.2</v>
      </c>
      <c r="L57" s="17">
        <f>L55+L56</f>
        <v>17</v>
      </c>
      <c r="M57" s="18">
        <f t="shared" si="68"/>
        <v>0.68</v>
      </c>
      <c r="N57" s="9">
        <f>N55+N56</f>
        <v>1</v>
      </c>
      <c r="O57" s="16">
        <f t="shared" si="71"/>
        <v>3.8461538461538464E-2</v>
      </c>
      <c r="P57" s="17">
        <f>P55+P56</f>
        <v>0</v>
      </c>
      <c r="Q57" s="16">
        <f t="shared" si="72"/>
        <v>0</v>
      </c>
      <c r="R57" s="17">
        <f>R55+R56</f>
        <v>1</v>
      </c>
      <c r="S57" s="18">
        <f t="shared" si="73"/>
        <v>1</v>
      </c>
      <c r="T57" s="9"/>
      <c r="U57" s="16"/>
      <c r="W57" s="16"/>
      <c r="Y57" s="18"/>
      <c r="Z57" s="9"/>
      <c r="AA57" s="16"/>
      <c r="AC57" s="16"/>
      <c r="AD57" s="17"/>
      <c r="AE57" s="18"/>
      <c r="AF57" s="9"/>
      <c r="AG57" s="16"/>
      <c r="AI57" s="16"/>
      <c r="AJ57" s="17"/>
      <c r="AK57" s="18"/>
    </row>
    <row r="58" spans="1:37">
      <c r="A58" s="22">
        <v>42132</v>
      </c>
      <c r="B58" s="10" t="s">
        <v>85</v>
      </c>
      <c r="C58" s="10" t="s">
        <v>6</v>
      </c>
      <c r="D58" s="11" t="s">
        <v>86</v>
      </c>
      <c r="E58" s="29">
        <f t="shared" ref="E58:E61" si="74">H58+T58+N58</f>
        <v>8</v>
      </c>
      <c r="F58" s="15">
        <f t="shared" ref="F58:F61" si="75">L58+X58+R58</f>
        <v>5</v>
      </c>
      <c r="G58" s="13">
        <f t="shared" ref="G58:G61" si="76">F58/E58</f>
        <v>0.625</v>
      </c>
      <c r="H58" s="12">
        <v>8</v>
      </c>
      <c r="I58" s="13">
        <f t="shared" si="66"/>
        <v>1</v>
      </c>
      <c r="J58" s="10">
        <v>1</v>
      </c>
      <c r="K58" s="13">
        <f t="shared" ref="K58:K61" si="77">J58/H58</f>
        <v>0.125</v>
      </c>
      <c r="L58" s="10">
        <v>5</v>
      </c>
      <c r="M58" s="23">
        <f t="shared" ref="M58:M61" si="78">L58/H58</f>
        <v>0.625</v>
      </c>
      <c r="N58" s="10"/>
      <c r="O58" s="13"/>
      <c r="P58" s="10"/>
      <c r="Q58" s="13"/>
      <c r="R58" s="10"/>
      <c r="S58" s="23"/>
      <c r="T58" s="12"/>
      <c r="U58" s="13"/>
      <c r="V58" s="10"/>
      <c r="W58" s="13"/>
      <c r="X58" s="10"/>
      <c r="Y58" s="23"/>
      <c r="Z58" s="12"/>
      <c r="AA58" s="13"/>
      <c r="AB58" s="10"/>
      <c r="AC58" s="13"/>
      <c r="AD58" s="10"/>
      <c r="AE58" s="23"/>
      <c r="AF58" s="12"/>
      <c r="AG58" s="13"/>
      <c r="AH58" s="10"/>
      <c r="AI58" s="13"/>
      <c r="AJ58" s="10"/>
      <c r="AK58" s="23"/>
    </row>
    <row r="59" spans="1:37">
      <c r="C59" t="s">
        <v>7</v>
      </c>
      <c r="D59" s="1" t="s">
        <v>87</v>
      </c>
      <c r="E59" s="28">
        <f t="shared" si="74"/>
        <v>8</v>
      </c>
      <c r="F59" s="14">
        <f t="shared" si="75"/>
        <v>5</v>
      </c>
      <c r="G59" s="2">
        <f t="shared" si="76"/>
        <v>0.625</v>
      </c>
      <c r="H59" s="9">
        <v>8</v>
      </c>
      <c r="I59" s="16">
        <f t="shared" si="66"/>
        <v>1</v>
      </c>
      <c r="J59" s="40">
        <v>1</v>
      </c>
      <c r="K59" s="16">
        <f t="shared" si="77"/>
        <v>0.125</v>
      </c>
      <c r="L59" s="40">
        <v>5</v>
      </c>
      <c r="M59" s="18">
        <f t="shared" si="78"/>
        <v>0.625</v>
      </c>
      <c r="N59" s="17"/>
      <c r="O59" s="16"/>
      <c r="Q59" s="16"/>
      <c r="S59" s="18"/>
      <c r="T59" s="9"/>
      <c r="U59" s="16"/>
      <c r="V59" s="40"/>
      <c r="W59" s="16"/>
      <c r="X59" s="40"/>
      <c r="Y59" s="18"/>
      <c r="Z59" s="9"/>
      <c r="AA59" s="16"/>
      <c r="AC59" s="16"/>
      <c r="AD59" s="17"/>
      <c r="AE59" s="18"/>
      <c r="AF59" s="9"/>
      <c r="AG59" s="16"/>
      <c r="AI59" s="16"/>
      <c r="AJ59" s="17"/>
      <c r="AK59" s="18"/>
    </row>
    <row r="60" spans="1:37">
      <c r="C60" t="s">
        <v>74</v>
      </c>
      <c r="D60" s="1" t="s">
        <v>88</v>
      </c>
      <c r="E60" s="28">
        <f t="shared" si="74"/>
        <v>7</v>
      </c>
      <c r="F60" s="14">
        <f t="shared" si="75"/>
        <v>4</v>
      </c>
      <c r="G60" s="2">
        <f t="shared" si="76"/>
        <v>0.5714285714285714</v>
      </c>
      <c r="H60" s="9">
        <v>7</v>
      </c>
      <c r="I60" s="16">
        <f t="shared" si="66"/>
        <v>1</v>
      </c>
      <c r="J60" s="40">
        <v>1</v>
      </c>
      <c r="K60" s="16">
        <f t="shared" si="77"/>
        <v>0.14285714285714285</v>
      </c>
      <c r="L60" s="40">
        <v>4</v>
      </c>
      <c r="M60" s="18">
        <f t="shared" si="78"/>
        <v>0.5714285714285714</v>
      </c>
      <c r="N60" s="17"/>
      <c r="O60" s="16"/>
      <c r="P60" s="17"/>
      <c r="Q60" s="16"/>
      <c r="R60" s="17"/>
      <c r="S60" s="18"/>
      <c r="T60" s="9"/>
      <c r="U60" s="16"/>
      <c r="W60" s="16"/>
      <c r="X60" s="17"/>
      <c r="Y60" s="18"/>
      <c r="Z60" s="9"/>
      <c r="AA60" s="16"/>
      <c r="AC60" s="16"/>
      <c r="AD60" s="17"/>
      <c r="AE60" s="18"/>
      <c r="AF60" s="9"/>
      <c r="AG60" s="16"/>
      <c r="AI60" s="16"/>
      <c r="AJ60" s="17"/>
      <c r="AK60" s="18"/>
    </row>
    <row r="61" spans="1:37">
      <c r="C61" t="s">
        <v>0</v>
      </c>
      <c r="D61" s="1" t="s">
        <v>89</v>
      </c>
      <c r="E61" s="28">
        <f t="shared" si="74"/>
        <v>23</v>
      </c>
      <c r="F61" s="14">
        <f t="shared" si="75"/>
        <v>14</v>
      </c>
      <c r="G61" s="2">
        <f t="shared" si="76"/>
        <v>0.60869565217391308</v>
      </c>
      <c r="H61" s="9">
        <f>H58+H59+H60</f>
        <v>23</v>
      </c>
      <c r="I61" s="16">
        <f t="shared" si="66"/>
        <v>1</v>
      </c>
      <c r="J61" s="17">
        <f>J58+J59+J60</f>
        <v>3</v>
      </c>
      <c r="K61" s="16">
        <f t="shared" si="77"/>
        <v>0.13043478260869565</v>
      </c>
      <c r="L61" s="17">
        <f>L58+L59+L60</f>
        <v>14</v>
      </c>
      <c r="M61" s="18">
        <f t="shared" si="78"/>
        <v>0.60869565217391308</v>
      </c>
      <c r="N61" s="9"/>
      <c r="O61" s="16"/>
      <c r="P61" s="17"/>
      <c r="Q61" s="16"/>
      <c r="R61" s="17"/>
      <c r="S61" s="18"/>
      <c r="T61" s="9"/>
      <c r="U61" s="16"/>
      <c r="W61" s="16"/>
      <c r="Y61" s="18"/>
      <c r="Z61" s="9"/>
      <c r="AA61" s="16"/>
      <c r="AC61" s="16"/>
      <c r="AD61" s="17"/>
      <c r="AE61" s="18"/>
      <c r="AF61" s="9"/>
      <c r="AG61" s="16"/>
      <c r="AI61" s="16"/>
      <c r="AJ61" s="17"/>
      <c r="AK61" s="18"/>
    </row>
  </sheetData>
  <pageMargins left="0.7" right="0.7" top="0.75" bottom="0.75" header="0.3" footer="0.3"/>
  <pageSetup scale="71" fitToWidth="0" fitToHeight="0" orientation="portrait"/>
  <colBreaks count="1" manualBreakCount="1">
    <brk id="19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Oracle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rpstaffo</dc:creator>
  <cp:lastModifiedBy>Randy Stafford</cp:lastModifiedBy>
  <cp:lastPrinted>2013-06-02T13:23:07Z</cp:lastPrinted>
  <dcterms:created xsi:type="dcterms:W3CDTF">2013-06-01T22:59:53Z</dcterms:created>
  <dcterms:modified xsi:type="dcterms:W3CDTF">2015-05-10T20:50:45Z</dcterms:modified>
</cp:coreProperties>
</file>